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isna New\PK PERUBAHAN 2021\"/>
    </mc:Choice>
  </mc:AlternateContent>
  <xr:revisionPtr revIDLastSave="0" documentId="13_ncr:1_{F7F873BE-126F-4721-9B1E-5C1C8D9C90D8}" xr6:coauthVersionLast="47" xr6:coauthVersionMax="47" xr10:uidLastSave="{00000000-0000-0000-0000-000000000000}"/>
  <bookViews>
    <workbookView xWindow="-120" yWindow="-120" windowWidth="20730" windowHeight="11160" tabRatio="766" activeTab="1" xr2:uid="{00000000-000D-0000-FFFF-FFFF00000000}"/>
  </bookViews>
  <sheets>
    <sheet name="Camat" sheetId="4" r:id="rId1"/>
    <sheet name="Camat (2)" sheetId="13" r:id="rId2"/>
    <sheet name="Sekcam" sheetId="5" r:id="rId3"/>
    <sheet name="Kasubag. Umum" sheetId="6" r:id="rId4"/>
    <sheet name="Kasubag. Perencanaan" sheetId="8" r:id="rId5"/>
    <sheet name="PMD" sheetId="9" r:id="rId6"/>
    <sheet name="Pemerintahan" sheetId="10" r:id="rId7"/>
    <sheet name="Trantib" sheetId="11" r:id="rId8"/>
    <sheet name="playanan Umum" sheetId="12" r:id="rId9"/>
  </sheets>
  <definedNames>
    <definedName name="_xlnm.Print_Area" localSheetId="0">Camat!$A$1:$K$39</definedName>
    <definedName name="_xlnm.Print_Area" localSheetId="1">'Camat (2)'!$A$1:$L$24</definedName>
    <definedName name="_xlnm.Print_Area" localSheetId="4">'Kasubag. Perencanaan'!$A$1:$H$35</definedName>
    <definedName name="_xlnm.Print_Area" localSheetId="3">'Kasubag. Umum'!$A$1:$L$62</definedName>
    <definedName name="_xlnm.Print_Area" localSheetId="6">Pemerintahan!$A$1:$H$26</definedName>
    <definedName name="_xlnm.Print_Area" localSheetId="8">'playanan Umum'!$A$1:$H$23</definedName>
    <definedName name="_xlnm.Print_Area" localSheetId="5">PMD!$A$1:$H$30</definedName>
    <definedName name="_xlnm.Print_Area" localSheetId="2">Sekcam!$A$1:$N$97</definedName>
    <definedName name="_xlnm.Print_Area" localSheetId="7">Trantib!$A$1:$H$31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1" i="5" l="1"/>
  <c r="F50" i="5"/>
  <c r="F49" i="5"/>
  <c r="F48" i="5"/>
  <c r="F47" i="5"/>
  <c r="F46" i="5"/>
  <c r="F45" i="5"/>
  <c r="F44" i="5"/>
  <c r="F43" i="5"/>
  <c r="F53" i="5" s="1"/>
  <c r="F10" i="13" s="1"/>
  <c r="H18" i="8"/>
  <c r="H14" i="8"/>
  <c r="G39" i="5"/>
  <c r="G40" i="5"/>
  <c r="G38" i="5"/>
  <c r="G34" i="5"/>
  <c r="G35" i="5"/>
  <c r="G36" i="5"/>
  <c r="G33" i="5"/>
  <c r="G30" i="5"/>
  <c r="G31" i="5"/>
  <c r="G29" i="5"/>
  <c r="G25" i="5"/>
  <c r="G26" i="5"/>
  <c r="G27" i="5"/>
  <c r="G24" i="5"/>
  <c r="G23" i="5"/>
  <c r="G22" i="5"/>
  <c r="G20" i="5"/>
  <c r="G19" i="5"/>
  <c r="G18" i="5"/>
  <c r="G16" i="5"/>
  <c r="G14" i="5"/>
  <c r="G12" i="5"/>
  <c r="G11" i="5"/>
  <c r="G9" i="5"/>
  <c r="G8" i="5"/>
  <c r="G7" i="5"/>
  <c r="G6" i="5"/>
  <c r="G27" i="6" l="1"/>
  <c r="G44" i="6"/>
  <c r="G41" i="6"/>
  <c r="G40" i="6"/>
  <c r="G39" i="6"/>
  <c r="G38" i="6"/>
  <c r="G35" i="6"/>
  <c r="E19" i="11"/>
  <c r="E18" i="13"/>
  <c r="E55" i="5" s="1"/>
  <c r="E52" i="6" s="1"/>
  <c r="E24" i="8" s="1"/>
  <c r="E18" i="9" s="1"/>
  <c r="E17" i="10" s="1"/>
  <c r="E48" i="6"/>
  <c r="E16" i="12" l="1"/>
  <c r="F13" i="12"/>
  <c r="F16" i="11"/>
  <c r="F14" i="13" s="1"/>
  <c r="F16" i="4" s="1"/>
  <c r="F14" i="10"/>
  <c r="F13" i="13" s="1"/>
  <c r="F15" i="4" s="1"/>
  <c r="F15" i="9"/>
  <c r="F12" i="13" s="1"/>
  <c r="F14" i="4" s="1"/>
  <c r="E22" i="8"/>
  <c r="I17" i="13" s="1"/>
  <c r="I44" i="5"/>
  <c r="I42" i="5"/>
  <c r="I18" i="13" l="1"/>
  <c r="F11" i="13"/>
  <c r="I54" i="5"/>
  <c r="F13" i="4" l="1"/>
  <c r="F18" i="4" s="1"/>
  <c r="F16" i="13"/>
</calcChain>
</file>

<file path=xl/sharedStrings.xml><?xml version="1.0" encoding="utf-8"?>
<sst xmlns="http://schemas.openxmlformats.org/spreadsheetml/2006/main" count="534" uniqueCount="186">
  <si>
    <t>KANTOR CAMAT KALAENA</t>
  </si>
  <si>
    <t>NO</t>
  </si>
  <si>
    <t>KEGIATAN</t>
  </si>
  <si>
    <t>INDIKATOR KINERJA</t>
  </si>
  <si>
    <t>TARGET</t>
  </si>
  <si>
    <t>Pelaksanaan Urusan Pemerintahan yang dilimpahkan kepada Camat</t>
  </si>
  <si>
    <t>Persentase Capaian Kinerja Peningkatan Pelayanan Kecamatan Mendukung Pelayanan Umum</t>
  </si>
  <si>
    <t>Koordinasi Kegiatan Pemberdayaan Desa</t>
  </si>
  <si>
    <t xml:space="preserve">Persentase Capaian Kinerja Peningkatan Pelayanan Kecamatan Mendukung Pemberdayaan Masyarakat Desa dan Kelurahan </t>
  </si>
  <si>
    <t>Penyelenggaraan Urusan Pemerintahan Umum sesuai Penugasan Kepala Daerah</t>
  </si>
  <si>
    <t>Persentase Capaian Kinerja Peningkatan Pelayanan Kecamatan Mendukung Pemerintahan</t>
  </si>
  <si>
    <t>Fasilitasi, Rekomendasi dan Koordinasi Pembinaan dan Pengawasan Pemerintahan Desa</t>
  </si>
  <si>
    <t>Persentase Capaian Kinerja  Peningkatan Pelayanan Kecamatan Mendukung Ketentraman dan Ketertiban</t>
  </si>
  <si>
    <t>ANGGARAN</t>
  </si>
  <si>
    <t>KETERANGAN</t>
  </si>
  <si>
    <t>1.</t>
  </si>
  <si>
    <t>APBD</t>
  </si>
  <si>
    <t>2.</t>
  </si>
  <si>
    <t>3.</t>
  </si>
  <si>
    <t>Penyelenggaraan Urusan Pmerintahan Umum sesuai Penugasan Kepala Daerah</t>
  </si>
  <si>
    <t>4.</t>
  </si>
  <si>
    <t>JUMLAH ANGGARAN</t>
  </si>
  <si>
    <t>PIHAK KEDUA</t>
  </si>
  <si>
    <t>PIHAK PERTAMA</t>
  </si>
  <si>
    <t>CAMAT KALAENA,</t>
  </si>
  <si>
    <t>Nilai LAKIP</t>
  </si>
  <si>
    <t>PROGRAM</t>
  </si>
  <si>
    <t>Indeks Kepuasan Masyarakat (IKM)</t>
  </si>
  <si>
    <t>80</t>
  </si>
  <si>
    <t>65</t>
  </si>
  <si>
    <t>Perencanaan, Penganggaran dan Evaluasi Kinerja Perangkat Daerah</t>
  </si>
  <si>
    <t>Administrasi Kuangan Perangkat Daerah</t>
  </si>
  <si>
    <t>Administrasi Barang Milik Daerah pada Perangkat Daerah</t>
  </si>
  <si>
    <t>Administrasi Pendapatan Daerah Kewenangan Perangkat Daerah</t>
  </si>
  <si>
    <t>5.</t>
  </si>
  <si>
    <t>Administrasi Kepegawaian Perangkat Daerah</t>
  </si>
  <si>
    <t>6.</t>
  </si>
  <si>
    <t>Administrasi Umum Perangkat Daerah</t>
  </si>
  <si>
    <t>7.</t>
  </si>
  <si>
    <t>Pengadaan Barang Milik Daerah Penunjang Urusan Pemerintah Daerah</t>
  </si>
  <si>
    <t>8.</t>
  </si>
  <si>
    <t>Penyediaan Jasa Penunjang Urusan Pemerintahan Daerah</t>
  </si>
  <si>
    <t>9.</t>
  </si>
  <si>
    <t>Pemeliharaan Barang Milik Daerah Penunjang Urusan Pemerintahan Daerah</t>
  </si>
  <si>
    <t>10.</t>
  </si>
  <si>
    <t>11.</t>
  </si>
  <si>
    <t>12.</t>
  </si>
  <si>
    <t>13.</t>
  </si>
  <si>
    <t>Persentase Rata-rata Kinerja Pelayanan Administrasi Perkantoran Terpenuhi</t>
  </si>
  <si>
    <t>-</t>
  </si>
  <si>
    <t>Jumlah dokumen perencanaan yang disusun tepat waktu</t>
  </si>
  <si>
    <t>3 Dokumen</t>
  </si>
  <si>
    <t>Jumlah dokumen RKA SKPD yang disusun tepat waktu</t>
  </si>
  <si>
    <t>2 Dokumen</t>
  </si>
  <si>
    <t>Jumlah Dokumen DPA SKPD yang disusun tepat waktu</t>
  </si>
  <si>
    <t>Jumlah laporan kinerja perangkat daerah yang disusun tepat waktu</t>
  </si>
  <si>
    <t>10 Dokumen</t>
  </si>
  <si>
    <t xml:space="preserve">Jumlah ASN yang gaji dan tunjangannya terbayarkan </t>
  </si>
  <si>
    <t>16 Orang</t>
  </si>
  <si>
    <t>Jumlah laporan Keuangan Perangkat Daerah yang disusun tepat waktu</t>
  </si>
  <si>
    <t>18 Dokumen</t>
  </si>
  <si>
    <t>Jumlah Laporan Pengelolaan Retribusi Daerah yang disusun tepat waktu</t>
  </si>
  <si>
    <t>4 Dokumen</t>
  </si>
  <si>
    <t xml:space="preserve">Jumlah Pakaian Dinas Beserta Atribut Kelengkapannya Yang Diadakan </t>
  </si>
  <si>
    <t xml:space="preserve">Jumlah Laporan Administrasi Kepegawaian Yang Dimmutakhirkan </t>
  </si>
  <si>
    <t>12 Dokumen</t>
  </si>
  <si>
    <t>Jumlah Pegawai Yang Mengikuti Bimbingan Teknis Implementasi Peraturan Perundang-Undangan</t>
  </si>
  <si>
    <t>Jumlah komponen instalasi listrik/ penerangan bangunan kantor yang disediakan</t>
  </si>
  <si>
    <t>10 Jenis</t>
  </si>
  <si>
    <t>Jumlah Bahan Logistik Kantor yang disediakan</t>
  </si>
  <si>
    <t>14 Jenis</t>
  </si>
  <si>
    <t>Jumlah Barang Cetakan dan Penggandaan yang disediakan</t>
  </si>
  <si>
    <t>Jumlah Bahan Bacaan dan Peraturan Perundangan-undangan yang disediakan</t>
  </si>
  <si>
    <t>Jumlah tamu yang difasilitasi kunjungannya</t>
  </si>
  <si>
    <t>Jumlah Rapat Koordinasi dan Konsultasi SKPD yang diselenggarakan</t>
  </si>
  <si>
    <t>Jumlah Mebel yang diadakan</t>
  </si>
  <si>
    <t>2 Unit</t>
  </si>
  <si>
    <t>Jumlah peralatan/ mesin lainnya yang diadakan</t>
  </si>
  <si>
    <t>Jumlah Sarana dan Prasarana pendukung Gedung Kantor atau Bangunan Lainnya yang diadakan</t>
  </si>
  <si>
    <t>3 Kopel</t>
  </si>
  <si>
    <t>Jumlah Surat masuk dan Keluar yang diadministrasikan</t>
  </si>
  <si>
    <t>1200 Lembar</t>
  </si>
  <si>
    <t>Jumlah Rekening Telepon, Listrik dan air yang terbayarkan</t>
  </si>
  <si>
    <t>60 Rekening</t>
  </si>
  <si>
    <t>Jumlah Peralatan dan Perlengkapan Kantor yang disewa</t>
  </si>
  <si>
    <t>2 Jenis</t>
  </si>
  <si>
    <t xml:space="preserve">Jumlah tenaga jasa pelayanan yang terbayarkan </t>
  </si>
  <si>
    <t>Jumlah kendaraan dinas/ operasional yang dipelihara</t>
  </si>
  <si>
    <t>7 Unit</t>
  </si>
  <si>
    <t>Jumlah peralatan dan mesin lainnya yang dipelihara</t>
  </si>
  <si>
    <t>36 Unit</t>
  </si>
  <si>
    <t>Jumlah Gedung Kantor dan Bangunan Lainnya yang dipelihara</t>
  </si>
  <si>
    <t>Camat Kalaena,</t>
  </si>
  <si>
    <t>Sekertaris Camat,</t>
  </si>
  <si>
    <t>ANDI IRFAN SAPUTRA, SE</t>
  </si>
  <si>
    <t>SUB KEGIATAN</t>
  </si>
  <si>
    <t>Administrasi Keuangan Perangkat Daerah</t>
  </si>
  <si>
    <t>Penyediaan Gaji dan Tunjangan ASN</t>
  </si>
  <si>
    <t>Koordinasi dan Penyusunan Laporan Keuangan Bulanan/ Triwulan/ Semesteran SKPD</t>
  </si>
  <si>
    <t>Penatausahaan Barang Milik Daerah pada SKPD</t>
  </si>
  <si>
    <t>Pelaporan Pengelolaan Retribusi Daerah</t>
  </si>
  <si>
    <t>Penyediaan Komponen Instalasi Listrik/ Penerangan Bangunan Kantor</t>
  </si>
  <si>
    <t>Penyediaan Bahan Logistik Kantor</t>
  </si>
  <si>
    <t>Penyediaan Barang Cetakan dan Penggandaan</t>
  </si>
  <si>
    <t>Penyediaan Bahan Bacaan dan Peraturan Perundang-undangan</t>
  </si>
  <si>
    <t>48 Eksampler</t>
  </si>
  <si>
    <t>Fasilitasi Kunjungan Tamu</t>
  </si>
  <si>
    <t>Penyelenggaraan Rapat Koordinasi dan Konsultasi SKPD</t>
  </si>
  <si>
    <t>Pengadaan Barang Milik Daerah Penunjang Urusan Pemrintahan Daerah</t>
  </si>
  <si>
    <t>Pengadaan Mebel</t>
  </si>
  <si>
    <t>Pengadaan Peralatan dan Mesin Lainnya</t>
  </si>
  <si>
    <t>Pengadaan Sarana dan Prasarana Pendukung Gedung Kantor atau Bangunan Lainnya</t>
  </si>
  <si>
    <t>Penyediaan Jasa Surat Menyurat</t>
  </si>
  <si>
    <t>Penyediaan Jasa Komunikasi, Sumber Daya Air dan Listrik</t>
  </si>
  <si>
    <t>Penyediaan Jasa dan Perlengkapan Kantor</t>
  </si>
  <si>
    <t>Penyediaan Jasa Pelayanan Umum Kantor</t>
  </si>
  <si>
    <t>Penyediaan Jasa Pemeliharaan, Biaya Pemeliharaan, Pajak dan Perizinan Kendaraan Dinas Operasional atau Lapangan</t>
  </si>
  <si>
    <t>Pemeliharaan Peralatan dan Mesin Lainnya</t>
  </si>
  <si>
    <t>Pemeliharaan/ Rehabilitasi Gedung Kantor dan Bangunan Lainnya</t>
  </si>
  <si>
    <t>14.</t>
  </si>
  <si>
    <t>15.</t>
  </si>
  <si>
    <t>16.</t>
  </si>
  <si>
    <t>17.</t>
  </si>
  <si>
    <t>18.</t>
  </si>
  <si>
    <t>19.</t>
  </si>
  <si>
    <t>20.</t>
  </si>
  <si>
    <t>Plh. Kasubag. Umum Dan Keuangan</t>
  </si>
  <si>
    <t>Penyusunan Dokumen Perencanaan Perangkat Daerah</t>
  </si>
  <si>
    <t>Koordinasi dan Penyusunan Dokumen RKA-SKPD</t>
  </si>
  <si>
    <t>Koordinasi dan Penyusunan DPA-SKPD</t>
  </si>
  <si>
    <t>Evaluasi Kinerja Perangkat Daerah</t>
  </si>
  <si>
    <t>Pengadaan Pakaian Dinas Beserta Atribut Kelengkapan</t>
  </si>
  <si>
    <t>Pendataan dan Pengolahan Administrasi Kepegawaian</t>
  </si>
  <si>
    <t>Bimbingan Teknis Implementasi Peraturan Perundang-undangan</t>
  </si>
  <si>
    <t>Sekertaris Camat Kalaena</t>
  </si>
  <si>
    <t>Peningkatan Partisipasi Masyarakat dalam Forum Perencanaan Pembangunan di Desa</t>
  </si>
  <si>
    <t>Persentase Angka Partisipasi Perempuan dalam Forum Musyawarah Perencanaan Pembangunan di Desa</t>
  </si>
  <si>
    <t>Peningkatan Efektifitas Kegiatan Pemberdayaan Masyarakat di Wilayah Kecamatan</t>
  </si>
  <si>
    <t>Jumlah PKK Desa yang diberdayakan</t>
  </si>
  <si>
    <t>49 Orang</t>
  </si>
  <si>
    <t>Camat Kalaena</t>
  </si>
  <si>
    <t>Kepala Seksi Pemberdayaan Masyarakat dan Desa</t>
  </si>
  <si>
    <t>SARTANA, S.Pd</t>
  </si>
  <si>
    <t>Pelaksanaan Tugas Forum Koordinasi Pimpinan di Kecamatan</t>
  </si>
  <si>
    <t>Persentase Rekomendasi Koordinasi Forum Pimpinan Kecamatan yang ditindaklanjuti</t>
  </si>
  <si>
    <t>Plh. Kepala Seksi Pemerintahan Umum</t>
  </si>
  <si>
    <t>HARTATI</t>
  </si>
  <si>
    <t>Fasilitasi penyusunan peraturan desa dan peraturan kepala desa</t>
  </si>
  <si>
    <t>Persentase peraturan desa yang terfasilitasi</t>
  </si>
  <si>
    <t>Fasilitasi Penyelenggaraan Ketentraman dan Ketertiban Umum</t>
  </si>
  <si>
    <t>Persentase Kasus Ketentraman dan Ketertiban Umum Masayrakat yang ditindaklanjuti</t>
  </si>
  <si>
    <t>Koordinasi Pendampingan Desa di Wilayahnya</t>
  </si>
  <si>
    <t>Persentase Desa yang Tertib Administrasinya</t>
  </si>
  <si>
    <t>Kepala Seksi Ketentraman dan Ketertiban Umum</t>
  </si>
  <si>
    <t>SUMANGE RUKKA, SP</t>
  </si>
  <si>
    <t xml:space="preserve">Pelaksanaan Urusan Pemerintahan yang terkait dengan Kewenangan Lain yang dilimpahkan </t>
  </si>
  <si>
    <t>Jumlah Administrasi Perizinan yang dikeluarkan</t>
  </si>
  <si>
    <t>60 Lembar</t>
  </si>
  <si>
    <t>Kepala Seksi Pelayanan Umum</t>
  </si>
  <si>
    <t xml:space="preserve"> </t>
  </si>
  <si>
    <t>Program Penyelenggaraan Pemerintahan dan Pelayanan Publik</t>
  </si>
  <si>
    <t>Program Pemberdayaan Masyarakat Desa dan Kelurahan</t>
  </si>
  <si>
    <t>Program Penyelenggaraan Urusan Pemerintahan Umum</t>
  </si>
  <si>
    <t>Program Pembinaan dan Pengawasan Pemerintahan Desa</t>
  </si>
  <si>
    <t>Program Penunjang Urusan Pemerintahan Daerah Kabupaten/ Kota</t>
  </si>
  <si>
    <t>ALIMUDDIN BAHTIAR, S.Sos., MM</t>
  </si>
  <si>
    <t>BUPATI LUWU TIMUR,</t>
  </si>
  <si>
    <t>Camat</t>
  </si>
  <si>
    <t>SASARAN</t>
  </si>
  <si>
    <t>Meningkatnya Kualitas Pelayanan Publik di Kecamatan Kalaena</t>
  </si>
  <si>
    <t>Meningkatnya Akuntabilitas Kinerja di Kecamatan Kalaena</t>
  </si>
  <si>
    <t xml:space="preserve">Jumlah Laporan Administrasi Kepegawaian Yang Dimutakhirkan </t>
  </si>
  <si>
    <t>ALIMUDDIN BAHTIAR, S.Sos, M.M</t>
  </si>
  <si>
    <t>Drs. H. BUDIMAN, M.Pd</t>
  </si>
  <si>
    <t>PERJANJIAN KINERJA PERUBAHAN TAHUN 2021</t>
  </si>
  <si>
    <t>Kalaena Kiri, 13 Oktober 2021</t>
  </si>
  <si>
    <t>Plh. Kasubag. Perencanaan dan Kepegawaian</t>
  </si>
  <si>
    <t>25 Stel</t>
  </si>
  <si>
    <t>3 Orang</t>
  </si>
  <si>
    <t>16928 Lembar</t>
  </si>
  <si>
    <t>2707 Orang</t>
  </si>
  <si>
    <t>1109 Kali</t>
  </si>
  <si>
    <t>14 Unit</t>
  </si>
  <si>
    <t>9 Orang</t>
  </si>
  <si>
    <t>1 Unit</t>
  </si>
  <si>
    <t>PERJANJIAN KINERJA  PERUBAHAN 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</si>
</sst>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Rp&quot;* #,##0_-;\-&quot;Rp&quot;* #,##0_-;_-&quot;Rp&quot;* &quot;-&quot;_-;_-@_-"/>
    <numFmt numFmtId="164" formatCode="_(* #,##0_);_(* \(#,##0\);_(* &quot;-&quot;_);_(@_)"/>
    <numFmt numFmtId="165" formatCode="_(* #,##0_);_(* \(#,##0\);_(* &quot;-&quot;??_);_(@_)"/>
    <numFmt numFmtId="166" formatCode="_-[$Rp-421]* #,##0_-;\-[$Rp-421]* #,##0_-;_-[$Rp-421]* &quot;-&quot;_-;_-@_-"/>
  </numFmts>
  <fonts count="7">
    <font>
      <sz val="11"/>
      <color theme="1"/>
      <name val="Calibri"/>
      <charset val="134"/>
      <scheme val="minor"/>
    </font>
    <font>
      <sz val="9"/>
      <color theme="1"/>
      <name val="Calibri"/>
      <charset val="134"/>
      <scheme val="minor"/>
    </font>
    <font>
      <b/>
      <sz val="9"/>
      <color theme="1"/>
      <name val="Calibri"/>
      <charset val="134"/>
      <scheme val="minor"/>
    </font>
    <font>
      <sz val="9"/>
      <color theme="1"/>
      <name val="Bookman Old Style"/>
      <charset val="134"/>
    </font>
    <font>
      <b/>
      <sz val="9"/>
      <color theme="1"/>
      <name val="Bookman Old Style"/>
      <charset val="134"/>
    </font>
    <font>
      <sz val="9"/>
      <color theme="1"/>
      <name val="Bookman Old Style"/>
      <family val="1"/>
    </font>
    <font>
      <b/>
      <sz val="9"/>
      <color theme="1"/>
      <name val="Bookman Old Style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05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9" fontId="3" fillId="0" borderId="2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/>
    </xf>
    <xf numFmtId="166" fontId="3" fillId="0" borderId="0" xfId="0" applyNumberFormat="1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 vertical="center"/>
    </xf>
    <xf numFmtId="166" fontId="4" fillId="0" borderId="0" xfId="0" applyNumberFormat="1" applyFont="1"/>
    <xf numFmtId="0" fontId="4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left" vertical="center" wrapText="1"/>
    </xf>
    <xf numFmtId="166" fontId="4" fillId="0" borderId="0" xfId="0" applyNumberFormat="1" applyFont="1" applyAlignment="1">
      <alignment vertical="center"/>
    </xf>
    <xf numFmtId="0" fontId="3" fillId="0" borderId="0" xfId="0" applyFont="1" applyAlignment="1"/>
    <xf numFmtId="0" fontId="0" fillId="0" borderId="0" xfId="0" applyBorder="1"/>
    <xf numFmtId="166" fontId="0" fillId="0" borderId="0" xfId="0" applyNumberFormat="1"/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left" vertical="center" wrapText="1"/>
    </xf>
    <xf numFmtId="9" fontId="3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 wrapText="1"/>
    </xf>
    <xf numFmtId="164" fontId="4" fillId="0" borderId="0" xfId="0" applyNumberFormat="1" applyFont="1"/>
    <xf numFmtId="164" fontId="4" fillId="0" borderId="0" xfId="0" applyNumberFormat="1" applyFont="1" applyAlignment="1">
      <alignment vertical="center" wrapText="1"/>
    </xf>
    <xf numFmtId="165" fontId="4" fillId="0" borderId="0" xfId="0" applyNumberFormat="1" applyFont="1" applyAlignment="1">
      <alignment vertical="center"/>
    </xf>
    <xf numFmtId="165" fontId="4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>
      <alignment vertical="center" wrapText="1"/>
    </xf>
    <xf numFmtId="0" fontId="3" fillId="0" borderId="11" xfId="0" applyFont="1" applyBorder="1" applyAlignment="1">
      <alignment horizontal="justify" vertical="center" wrapText="1"/>
    </xf>
    <xf numFmtId="9" fontId="3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4" xfId="0" applyFont="1" applyBorder="1" applyAlignment="1">
      <alignment horizontal="justify" vertical="center" wrapText="1"/>
    </xf>
    <xf numFmtId="9" fontId="3" fillId="0" borderId="14" xfId="0" applyNumberFormat="1" applyFont="1" applyBorder="1" applyAlignment="1">
      <alignment horizontal="center" vertical="center"/>
    </xf>
    <xf numFmtId="9" fontId="3" fillId="0" borderId="11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9" xfId="0" applyFont="1" applyBorder="1" applyAlignment="1">
      <alignment horizontal="center" vertical="center" wrapText="1"/>
    </xf>
    <xf numFmtId="0" fontId="3" fillId="0" borderId="13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0" borderId="15" xfId="0" applyFont="1" applyBorder="1" applyAlignment="1">
      <alignment vertical="top" wrapText="1"/>
    </xf>
    <xf numFmtId="9" fontId="3" fillId="0" borderId="0" xfId="0" applyNumberFormat="1" applyFont="1" applyAlignment="1">
      <alignment horizontal="center" vertical="center"/>
    </xf>
    <xf numFmtId="166" fontId="3" fillId="0" borderId="0" xfId="0" applyNumberFormat="1" applyFont="1" applyFill="1" applyBorder="1" applyAlignment="1" applyProtection="1">
      <alignment horizontal="center" vertical="center"/>
    </xf>
    <xf numFmtId="165" fontId="3" fillId="0" borderId="0" xfId="0" applyNumberFormat="1" applyFont="1"/>
    <xf numFmtId="166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Alignment="1">
      <alignment vertical="center"/>
    </xf>
    <xf numFmtId="165" fontId="4" fillId="0" borderId="0" xfId="0" applyNumberFormat="1" applyFont="1"/>
    <xf numFmtId="164" fontId="3" fillId="0" borderId="0" xfId="0" applyNumberFormat="1" applyFont="1"/>
    <xf numFmtId="49" fontId="3" fillId="0" borderId="2" xfId="0" applyNumberFormat="1" applyFont="1" applyBorder="1" applyAlignment="1">
      <alignment horizontal="center" vertical="center"/>
    </xf>
    <xf numFmtId="165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Alignment="1">
      <alignment horizontal="center"/>
    </xf>
    <xf numFmtId="0" fontId="3" fillId="0" borderId="0" xfId="0" quotePrefix="1" applyFont="1" applyAlignment="1">
      <alignment horizontal="center"/>
    </xf>
    <xf numFmtId="0" fontId="3" fillId="0" borderId="0" xfId="0" quotePrefix="1" applyFont="1" applyBorder="1" applyAlignment="1">
      <alignment vertical="center" wrapText="1"/>
    </xf>
    <xf numFmtId="0" fontId="3" fillId="0" borderId="1" xfId="0" quotePrefix="1" applyFont="1" applyBorder="1" applyAlignment="1">
      <alignment vertical="center" wrapText="1"/>
    </xf>
    <xf numFmtId="0" fontId="3" fillId="0" borderId="13" xfId="0" quotePrefix="1" applyFont="1" applyBorder="1" applyAlignment="1">
      <alignment horizontal="left" vertical="center" wrapText="1"/>
    </xf>
    <xf numFmtId="0" fontId="3" fillId="0" borderId="1" xfId="0" quotePrefix="1" applyFont="1" applyBorder="1" applyAlignment="1">
      <alignment horizontal="left" vertical="center" wrapText="1"/>
    </xf>
    <xf numFmtId="0" fontId="3" fillId="0" borderId="0" xfId="0" quotePrefix="1" applyFont="1" applyAlignment="1">
      <alignment horizontal="left" vertical="center" wrapText="1"/>
    </xf>
    <xf numFmtId="0" fontId="3" fillId="0" borderId="2" xfId="0" quotePrefix="1" applyFont="1" applyBorder="1" applyAlignment="1">
      <alignment horizontal="center" vertical="center"/>
    </xf>
    <xf numFmtId="0" fontId="3" fillId="0" borderId="0" xfId="0" quotePrefix="1" applyFont="1" applyAlignment="1">
      <alignment horizontal="center" vertical="top"/>
    </xf>
    <xf numFmtId="0" fontId="3" fillId="0" borderId="0" xfId="0" quotePrefix="1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9" fontId="6" fillId="0" borderId="6" xfId="0" applyNumberFormat="1" applyFont="1" applyBorder="1" applyAlignment="1">
      <alignment horizontal="center" vertical="center"/>
    </xf>
    <xf numFmtId="9" fontId="6" fillId="0" borderId="8" xfId="0" applyNumberFormat="1" applyFont="1" applyBorder="1" applyAlignment="1">
      <alignment horizontal="center" vertical="center"/>
    </xf>
    <xf numFmtId="9" fontId="6" fillId="0" borderId="9" xfId="0" applyNumberFormat="1" applyFont="1" applyBorder="1" applyAlignment="1">
      <alignment horizontal="center" vertical="center"/>
    </xf>
    <xf numFmtId="9" fontId="6" fillId="0" borderId="11" xfId="0" applyNumberFormat="1" applyFont="1" applyBorder="1" applyAlignment="1">
      <alignment horizontal="center" vertical="center"/>
    </xf>
    <xf numFmtId="0" fontId="4" fillId="0" borderId="0" xfId="0" applyFont="1" applyAlignment="1"/>
    <xf numFmtId="9" fontId="5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5" fillId="0" borderId="0" xfId="0" applyFont="1" applyAlignment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12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justify" wrapText="1"/>
    </xf>
    <xf numFmtId="0" fontId="3" fillId="0" borderId="3" xfId="0" applyFont="1" applyBorder="1" applyAlignment="1">
      <alignment horizontal="justify" vertical="justify" wrapText="1"/>
    </xf>
    <xf numFmtId="0" fontId="0" fillId="0" borderId="0" xfId="0" applyAlignment="1">
      <alignment horizontal="justify" vertical="justify" wrapText="1"/>
    </xf>
    <xf numFmtId="0" fontId="6" fillId="0" borderId="0" xfId="0" applyFont="1" applyAlignment="1">
      <alignment horizontal="justify" vertical="justify" wrapText="1"/>
    </xf>
    <xf numFmtId="166" fontId="3" fillId="0" borderId="0" xfId="0" applyNumberFormat="1" applyFont="1" applyAlignment="1">
      <alignment horizontal="justify" vertical="justify" wrapText="1"/>
    </xf>
    <xf numFmtId="166" fontId="4" fillId="0" borderId="0" xfId="0" applyNumberFormat="1" applyFont="1" applyAlignment="1">
      <alignment horizontal="justify" vertical="justify" wrapText="1"/>
    </xf>
    <xf numFmtId="0" fontId="5" fillId="0" borderId="0" xfId="0" applyFont="1" applyAlignment="1">
      <alignment horizontal="justify" vertical="justify"/>
    </xf>
    <xf numFmtId="0" fontId="3" fillId="0" borderId="0" xfId="0" applyFont="1" applyAlignment="1">
      <alignment horizontal="justify" vertical="justify" wrapText="1"/>
    </xf>
    <xf numFmtId="0" fontId="4" fillId="0" borderId="0" xfId="0" applyFont="1" applyAlignment="1">
      <alignment horizontal="justify" vertical="justify"/>
    </xf>
    <xf numFmtId="0" fontId="3" fillId="0" borderId="2" xfId="0" applyFont="1" applyBorder="1" applyAlignment="1">
      <alignment horizontal="justify" vertical="justify" wrapText="1"/>
    </xf>
    <xf numFmtId="0" fontId="4" fillId="0" borderId="0" xfId="0" applyFont="1" applyAlignment="1">
      <alignment horizontal="justify" vertical="justify" wrapText="1"/>
    </xf>
    <xf numFmtId="0" fontId="4" fillId="0" borderId="0" xfId="0" applyFont="1" applyAlignment="1">
      <alignment horizontal="left"/>
    </xf>
    <xf numFmtId="9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justify" wrapText="1"/>
    </xf>
    <xf numFmtId="9" fontId="3" fillId="0" borderId="11" xfId="0" applyNumberFormat="1" applyFont="1" applyBorder="1" applyAlignment="1">
      <alignment horizontal="center" vertical="center" wrapText="1"/>
    </xf>
    <xf numFmtId="9" fontId="3" fillId="0" borderId="14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justify" vertical="justify" wrapText="1"/>
    </xf>
    <xf numFmtId="42" fontId="0" fillId="0" borderId="0" xfId="0" applyNumberFormat="1" applyAlignment="1">
      <alignment horizontal="center" vertical="center"/>
    </xf>
    <xf numFmtId="42" fontId="0" fillId="0" borderId="0" xfId="0" applyNumberFormat="1"/>
    <xf numFmtId="0" fontId="3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15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8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justify" vertical="center" wrapText="1"/>
    </xf>
    <xf numFmtId="0" fontId="3" fillId="0" borderId="0" xfId="0" applyFont="1" applyAlignment="1">
      <alignment horizontal="left" vertical="top" wrapText="1"/>
    </xf>
    <xf numFmtId="0" fontId="3" fillId="0" borderId="2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3" fillId="0" borderId="6" xfId="0" quotePrefix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0" borderId="6" xfId="0" quotePrefix="1" applyBorder="1" applyAlignment="1">
      <alignment horizontal="center" vertical="center"/>
    </xf>
    <xf numFmtId="0" fontId="0" fillId="0" borderId="9" xfId="0" quotePrefix="1" applyBorder="1" applyAlignment="1">
      <alignment horizontal="center" vertical="center"/>
    </xf>
    <xf numFmtId="0" fontId="0" fillId="0" borderId="12" xfId="0" quotePrefix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9" xfId="0" quotePrefix="1" applyFont="1" applyBorder="1" applyAlignment="1">
      <alignment horizontal="center" vertical="center"/>
    </xf>
    <xf numFmtId="0" fontId="3" fillId="0" borderId="12" xfId="0" quotePrefix="1" applyFont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6" fillId="0" borderId="0" xfId="0" applyFont="1" applyAlignment="1">
      <alignment horizontal="center"/>
    </xf>
    <xf numFmtId="0" fontId="0" fillId="0" borderId="4" xfId="0" applyBorder="1"/>
    <xf numFmtId="0" fontId="3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7"/>
  <sheetViews>
    <sheetView view="pageBreakPreview" topLeftCell="A10" zoomScaleSheetLayoutView="100" workbookViewId="0">
      <selection activeCell="C21" sqref="C21"/>
    </sheetView>
  </sheetViews>
  <sheetFormatPr defaultColWidth="9" defaultRowHeight="15"/>
  <cols>
    <col min="1" max="1" width="4" customWidth="1"/>
    <col min="2" max="2" width="6.5703125" customWidth="1"/>
    <col min="3" max="3" width="43.42578125" customWidth="1"/>
    <col min="4" max="4" width="29.85546875" customWidth="1"/>
    <col min="5" max="5" width="7.42578125" customWidth="1"/>
    <col min="6" max="6" width="24.42578125" customWidth="1"/>
    <col min="7" max="7" width="14.28515625" customWidth="1"/>
  </cols>
  <sheetData>
    <row r="1" spans="1:7" s="1" customFormat="1" ht="12">
      <c r="A1" s="146" t="s">
        <v>174</v>
      </c>
      <c r="B1" s="147"/>
      <c r="C1" s="147"/>
      <c r="D1" s="147"/>
      <c r="E1" s="147"/>
      <c r="F1" s="147"/>
      <c r="G1" s="147"/>
    </row>
    <row r="2" spans="1:7" s="1" customFormat="1" ht="12">
      <c r="A2" s="148" t="s">
        <v>0</v>
      </c>
      <c r="B2" s="148"/>
      <c r="C2" s="148"/>
      <c r="D2" s="148"/>
      <c r="E2" s="148"/>
      <c r="F2" s="148"/>
      <c r="G2" s="148"/>
    </row>
    <row r="3" spans="1:7" s="1" customFormat="1" ht="12">
      <c r="A3" s="7"/>
      <c r="B3" s="7"/>
      <c r="C3" s="7"/>
      <c r="D3" s="7"/>
      <c r="E3" s="7"/>
      <c r="F3" s="7"/>
      <c r="G3" s="7"/>
    </row>
    <row r="4" spans="1:7" s="1" customFormat="1" ht="12">
      <c r="A4" s="8"/>
      <c r="B4" s="8"/>
      <c r="C4" s="8"/>
      <c r="D4" s="8"/>
      <c r="E4" s="8"/>
      <c r="F4" s="8"/>
      <c r="G4" s="8"/>
    </row>
    <row r="5" spans="1:7" s="2" customFormat="1" ht="25.5" customHeight="1">
      <c r="A5" s="9" t="s">
        <v>1</v>
      </c>
      <c r="B5" s="149" t="s">
        <v>26</v>
      </c>
      <c r="C5" s="150"/>
      <c r="D5" s="9" t="s">
        <v>2</v>
      </c>
      <c r="E5" s="151" t="s">
        <v>3</v>
      </c>
      <c r="F5" s="150"/>
      <c r="G5" s="9" t="s">
        <v>4</v>
      </c>
    </row>
    <row r="6" spans="1:7" s="3" customFormat="1" ht="42.75" customHeight="1">
      <c r="A6" s="81">
        <v>1</v>
      </c>
      <c r="B6" s="139" t="s">
        <v>160</v>
      </c>
      <c r="C6" s="140"/>
      <c r="D6" s="136" t="s">
        <v>5</v>
      </c>
      <c r="E6" s="145" t="s">
        <v>6</v>
      </c>
      <c r="F6" s="145"/>
      <c r="G6" s="12">
        <v>1</v>
      </c>
    </row>
    <row r="7" spans="1:7" s="29" customFormat="1" ht="56.1" customHeight="1">
      <c r="A7" s="82">
        <v>2</v>
      </c>
      <c r="B7" s="139" t="s">
        <v>161</v>
      </c>
      <c r="C7" s="140"/>
      <c r="D7" s="136" t="s">
        <v>7</v>
      </c>
      <c r="E7" s="145" t="s">
        <v>8</v>
      </c>
      <c r="F7" s="145"/>
      <c r="G7" s="12">
        <v>0.95</v>
      </c>
    </row>
    <row r="8" spans="1:7" ht="36" customHeight="1">
      <c r="A8" s="81">
        <v>3</v>
      </c>
      <c r="B8" s="139" t="s">
        <v>162</v>
      </c>
      <c r="C8" s="140"/>
      <c r="D8" s="136" t="s">
        <v>9</v>
      </c>
      <c r="E8" s="145" t="s">
        <v>10</v>
      </c>
      <c r="F8" s="145"/>
      <c r="G8" s="12">
        <v>1</v>
      </c>
    </row>
    <row r="9" spans="1:7" ht="54" customHeight="1">
      <c r="A9" s="81">
        <v>4</v>
      </c>
      <c r="B9" s="141" t="s">
        <v>163</v>
      </c>
      <c r="C9" s="142"/>
      <c r="D9" s="136" t="s">
        <v>11</v>
      </c>
      <c r="E9" s="145" t="s">
        <v>12</v>
      </c>
      <c r="F9" s="145"/>
      <c r="G9" s="12">
        <v>1</v>
      </c>
    </row>
    <row r="10" spans="1:7" ht="21" customHeight="1">
      <c r="A10" s="13"/>
      <c r="B10" s="13"/>
      <c r="C10" s="13"/>
      <c r="E10" s="6"/>
      <c r="F10" s="6"/>
    </row>
    <row r="11" spans="1:7" ht="12.75" customHeight="1"/>
    <row r="12" spans="1:7" s="4" customFormat="1" ht="12">
      <c r="A12" s="14" t="s">
        <v>1</v>
      </c>
      <c r="B12" s="138" t="s">
        <v>2</v>
      </c>
      <c r="C12" s="138"/>
      <c r="D12" s="14"/>
      <c r="F12" s="14" t="s">
        <v>13</v>
      </c>
      <c r="G12" s="14" t="s">
        <v>14</v>
      </c>
    </row>
    <row r="13" spans="1:7" s="5" customFormat="1" ht="12.75">
      <c r="A13" s="72" t="s">
        <v>15</v>
      </c>
      <c r="B13" s="28" t="s">
        <v>5</v>
      </c>
      <c r="C13" s="28"/>
      <c r="D13" s="28"/>
      <c r="E13" s="17"/>
      <c r="F13" s="63">
        <f>'Camat (2)'!F11</f>
        <v>14533281</v>
      </c>
      <c r="G13" s="19" t="s">
        <v>16</v>
      </c>
    </row>
    <row r="14" spans="1:7" s="5" customFormat="1" ht="12.75">
      <c r="A14" s="72" t="s">
        <v>17</v>
      </c>
      <c r="B14" s="28" t="s">
        <v>7</v>
      </c>
      <c r="C14" s="28"/>
      <c r="D14" s="28"/>
      <c r="E14" s="17"/>
      <c r="F14" s="63">
        <f>'Camat (2)'!F12</f>
        <v>93425830</v>
      </c>
      <c r="G14" s="19" t="s">
        <v>16</v>
      </c>
    </row>
    <row r="15" spans="1:7" s="5" customFormat="1" ht="12.75">
      <c r="A15" s="72" t="s">
        <v>18</v>
      </c>
      <c r="B15" s="28" t="s">
        <v>19</v>
      </c>
      <c r="C15" s="28"/>
      <c r="D15" s="28"/>
      <c r="E15" s="17"/>
      <c r="F15" s="63">
        <f>'Camat (2)'!F13</f>
        <v>15858719</v>
      </c>
      <c r="G15" s="19" t="s">
        <v>16</v>
      </c>
    </row>
    <row r="16" spans="1:7" s="5" customFormat="1" ht="12.75">
      <c r="A16" s="72" t="s">
        <v>20</v>
      </c>
      <c r="B16" s="25" t="s">
        <v>11</v>
      </c>
      <c r="C16" s="25"/>
      <c r="D16" s="25"/>
      <c r="E16" s="17"/>
      <c r="F16" s="63">
        <f>'Camat (2)'!F14</f>
        <v>40981291</v>
      </c>
      <c r="G16" s="19" t="s">
        <v>16</v>
      </c>
    </row>
    <row r="17" spans="1:7" s="5" customFormat="1" ht="12.75">
      <c r="A17" s="19"/>
      <c r="B17" s="143"/>
      <c r="C17" s="143"/>
      <c r="D17" s="28"/>
      <c r="E17" s="17"/>
      <c r="G17" s="71" t="s">
        <v>16</v>
      </c>
    </row>
    <row r="18" spans="1:7">
      <c r="A18" s="138" t="s">
        <v>21</v>
      </c>
      <c r="B18" s="138"/>
      <c r="C18" s="138"/>
      <c r="D18" s="138"/>
      <c r="E18" s="20"/>
      <c r="F18" s="24">
        <f>SUM(F13:F16)</f>
        <v>164799121</v>
      </c>
      <c r="G18" s="22" t="s">
        <v>16</v>
      </c>
    </row>
    <row r="20" spans="1:7">
      <c r="D20" s="19"/>
      <c r="E20" s="144" t="s">
        <v>175</v>
      </c>
      <c r="F20" s="137"/>
    </row>
    <row r="21" spans="1:7">
      <c r="C21" s="19" t="s">
        <v>22</v>
      </c>
      <c r="D21" s="19"/>
      <c r="E21" s="137" t="s">
        <v>23</v>
      </c>
      <c r="F21" s="137"/>
    </row>
    <row r="22" spans="1:7">
      <c r="C22" s="98" t="s">
        <v>166</v>
      </c>
      <c r="D22" s="19"/>
      <c r="E22" s="137" t="s">
        <v>24</v>
      </c>
      <c r="F22" s="137"/>
    </row>
    <row r="23" spans="1:7">
      <c r="C23" s="5"/>
      <c r="D23" s="19"/>
      <c r="E23" s="5"/>
    </row>
    <row r="24" spans="1:7">
      <c r="C24" s="5"/>
      <c r="D24" s="19"/>
      <c r="E24" s="5"/>
    </row>
    <row r="25" spans="1:7">
      <c r="C25" s="5"/>
      <c r="D25" s="19"/>
      <c r="E25" s="5"/>
    </row>
    <row r="26" spans="1:7">
      <c r="C26" s="112" t="s">
        <v>173</v>
      </c>
      <c r="D26" s="14"/>
      <c r="E26" s="138" t="s">
        <v>165</v>
      </c>
      <c r="F26" s="138"/>
    </row>
    <row r="27" spans="1:7">
      <c r="C27" s="5"/>
    </row>
  </sheetData>
  <mergeCells count="19">
    <mergeCell ref="A1:G1"/>
    <mergeCell ref="A2:G2"/>
    <mergeCell ref="B5:C5"/>
    <mergeCell ref="E5:F5"/>
    <mergeCell ref="E6:F6"/>
    <mergeCell ref="E21:F21"/>
    <mergeCell ref="E22:F22"/>
    <mergeCell ref="E26:F26"/>
    <mergeCell ref="B6:C6"/>
    <mergeCell ref="B7:C7"/>
    <mergeCell ref="B8:C8"/>
    <mergeCell ref="B9:C9"/>
    <mergeCell ref="B12:C12"/>
    <mergeCell ref="B17:C17"/>
    <mergeCell ref="A18:D18"/>
    <mergeCell ref="E20:F20"/>
    <mergeCell ref="E7:F7"/>
    <mergeCell ref="E8:F8"/>
    <mergeCell ref="E9:F9"/>
  </mergeCells>
  <pageMargins left="0.7" right="0.7" top="0.5" bottom="0.75" header="0.3" footer="0.3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5"/>
  <sheetViews>
    <sheetView tabSelected="1" view="pageBreakPreview" zoomScaleSheetLayoutView="100" workbookViewId="0">
      <selection activeCell="D8" sqref="D8"/>
    </sheetView>
  </sheetViews>
  <sheetFormatPr defaultColWidth="9" defaultRowHeight="15"/>
  <cols>
    <col min="1" max="1" width="4" customWidth="1"/>
    <col min="2" max="2" width="6.5703125" customWidth="1"/>
    <col min="3" max="3" width="49.42578125" customWidth="1"/>
    <col min="4" max="4" width="21.5703125" customWidth="1"/>
    <col min="5" max="5" width="12" customWidth="1"/>
    <col min="6" max="6" width="18.85546875" customWidth="1"/>
    <col min="7" max="7" width="16.140625" style="6" customWidth="1"/>
    <col min="9" max="9" width="18.85546875" customWidth="1"/>
  </cols>
  <sheetData>
    <row r="1" spans="1:9" s="1" customFormat="1" ht="12">
      <c r="A1" s="146" t="s">
        <v>174</v>
      </c>
      <c r="B1" s="147"/>
      <c r="C1" s="147"/>
      <c r="D1" s="147"/>
      <c r="E1" s="147"/>
      <c r="F1" s="147"/>
      <c r="G1" s="147"/>
    </row>
    <row r="2" spans="1:9" s="1" customFormat="1" ht="12">
      <c r="A2" s="148" t="s">
        <v>0</v>
      </c>
      <c r="B2" s="148"/>
      <c r="C2" s="148"/>
      <c r="D2" s="148"/>
      <c r="E2" s="148"/>
      <c r="F2" s="148"/>
      <c r="G2" s="148"/>
    </row>
    <row r="3" spans="1:9" s="1" customFormat="1" ht="12">
      <c r="A3" s="7"/>
      <c r="B3" s="7"/>
      <c r="C3" s="7"/>
      <c r="D3" s="7"/>
      <c r="E3" s="7"/>
      <c r="F3" s="7"/>
      <c r="G3" s="7"/>
    </row>
    <row r="4" spans="1:9" s="1" customFormat="1" ht="12">
      <c r="A4" s="8"/>
      <c r="B4" s="8"/>
      <c r="C4" s="8"/>
      <c r="D4" s="8"/>
      <c r="E4" s="8"/>
      <c r="F4" s="8"/>
      <c r="G4" s="8"/>
    </row>
    <row r="5" spans="1:9" s="2" customFormat="1" ht="21" customHeight="1">
      <c r="A5" s="9" t="s">
        <v>1</v>
      </c>
      <c r="B5" s="149" t="s">
        <v>168</v>
      </c>
      <c r="C5" s="150"/>
      <c r="D5" s="149" t="s">
        <v>3</v>
      </c>
      <c r="E5" s="151"/>
      <c r="F5" s="150"/>
      <c r="G5" s="9" t="s">
        <v>4</v>
      </c>
    </row>
    <row r="6" spans="1:9" s="2" customFormat="1" ht="21.75" customHeight="1">
      <c r="A6" s="81">
        <v>1</v>
      </c>
      <c r="B6" s="139" t="s">
        <v>169</v>
      </c>
      <c r="C6" s="140"/>
      <c r="D6" s="152" t="s">
        <v>27</v>
      </c>
      <c r="E6" s="153"/>
      <c r="F6" s="154"/>
      <c r="G6" s="69" t="s">
        <v>28</v>
      </c>
    </row>
    <row r="7" spans="1:9" s="3" customFormat="1" ht="21.75" customHeight="1">
      <c r="A7" s="81">
        <v>2</v>
      </c>
      <c r="B7" s="141" t="s">
        <v>170</v>
      </c>
      <c r="C7" s="142"/>
      <c r="D7" s="155" t="s">
        <v>25</v>
      </c>
      <c r="E7" s="156"/>
      <c r="F7" s="157"/>
      <c r="G7" s="105" t="s">
        <v>29</v>
      </c>
    </row>
    <row r="8" spans="1:9" ht="12.75" customHeight="1">
      <c r="A8" s="13"/>
      <c r="B8" s="13"/>
      <c r="C8" s="13"/>
      <c r="E8" s="6"/>
      <c r="F8" s="6"/>
    </row>
    <row r="9" spans="1:9" s="4" customFormat="1" ht="12">
      <c r="A9" s="14" t="s">
        <v>1</v>
      </c>
      <c r="B9" s="138" t="s">
        <v>26</v>
      </c>
      <c r="C9" s="138"/>
      <c r="D9" s="14"/>
      <c r="F9" s="14" t="s">
        <v>13</v>
      </c>
      <c r="G9" s="14" t="s">
        <v>14</v>
      </c>
    </row>
    <row r="10" spans="1:9" s="4" customFormat="1" ht="12.75">
      <c r="A10" s="72" t="s">
        <v>15</v>
      </c>
      <c r="B10" s="25" t="s">
        <v>164</v>
      </c>
      <c r="C10" s="25"/>
      <c r="D10" s="14"/>
      <c r="E10" s="17"/>
      <c r="F10" s="63">
        <f>Sekcam!F53</f>
        <v>2314397586</v>
      </c>
      <c r="G10" s="19" t="s">
        <v>16</v>
      </c>
      <c r="I10" s="70"/>
    </row>
    <row r="11" spans="1:9" s="4" customFormat="1" ht="12.75">
      <c r="A11" s="72" t="s">
        <v>17</v>
      </c>
      <c r="B11" s="25" t="s">
        <v>160</v>
      </c>
      <c r="C11" s="25"/>
      <c r="D11" s="14"/>
      <c r="E11" s="17"/>
      <c r="F11" s="63">
        <f>'playanan Umum'!F13</f>
        <v>14533281</v>
      </c>
      <c r="G11" s="19" t="s">
        <v>16</v>
      </c>
      <c r="I11" s="64"/>
    </row>
    <row r="12" spans="1:9" s="4" customFormat="1" ht="12.75">
      <c r="A12" s="72" t="s">
        <v>18</v>
      </c>
      <c r="B12" s="25" t="s">
        <v>161</v>
      </c>
      <c r="C12" s="25"/>
      <c r="D12" s="14"/>
      <c r="E12" s="17"/>
      <c r="F12" s="63">
        <f>PMD!F15</f>
        <v>93425830</v>
      </c>
      <c r="G12" s="19" t="s">
        <v>16</v>
      </c>
      <c r="I12" s="64"/>
    </row>
    <row r="13" spans="1:9" s="4" customFormat="1" ht="12.75">
      <c r="A13" s="72" t="s">
        <v>20</v>
      </c>
      <c r="B13" s="25" t="s">
        <v>162</v>
      </c>
      <c r="C13" s="25"/>
      <c r="D13" s="14"/>
      <c r="E13" s="17"/>
      <c r="F13" s="63">
        <f>Pemerintahan!F14</f>
        <v>15858719</v>
      </c>
      <c r="G13" s="19" t="s">
        <v>16</v>
      </c>
      <c r="I13" s="64"/>
    </row>
    <row r="14" spans="1:9" s="4" customFormat="1" ht="12.75">
      <c r="A14" s="72" t="s">
        <v>34</v>
      </c>
      <c r="B14" s="25" t="s">
        <v>163</v>
      </c>
      <c r="C14" s="25"/>
      <c r="D14" s="14"/>
      <c r="E14" s="17"/>
      <c r="F14" s="63">
        <f>Trantib!F16</f>
        <v>40981291</v>
      </c>
      <c r="G14" s="19" t="s">
        <v>16</v>
      </c>
      <c r="I14" s="64"/>
    </row>
    <row r="16" spans="1:9">
      <c r="A16" s="138" t="s">
        <v>21</v>
      </c>
      <c r="B16" s="138"/>
      <c r="C16" s="138"/>
      <c r="D16" s="138"/>
      <c r="E16" s="20"/>
      <c r="F16" s="24">
        <f>SUM(F10:F14)</f>
        <v>2479196707</v>
      </c>
      <c r="G16" s="22" t="s">
        <v>16</v>
      </c>
      <c r="I16" s="27"/>
    </row>
    <row r="17" spans="3:9">
      <c r="I17" s="27">
        <f>SUM('Kasubag. Perencanaan'!E22+'Kasubag. Umum'!E48)</f>
        <v>2314397586</v>
      </c>
    </row>
    <row r="18" spans="3:9">
      <c r="D18" s="19"/>
      <c r="E18" s="137" t="str">
        <f>Camat!E20</f>
        <v>Kalaena Kiri, 13 Oktober 2021</v>
      </c>
      <c r="F18" s="137"/>
      <c r="I18" s="135">
        <f>SUM('playanan Umum'!F13+Trantib!F16+Pemerintahan!F14+PMD!F15+'Kasubag. Perencanaan'!E22+'Kasubag. Umum'!E48)</f>
        <v>2479196707</v>
      </c>
    </row>
    <row r="19" spans="3:9">
      <c r="C19" s="19" t="s">
        <v>22</v>
      </c>
      <c r="D19" s="19"/>
      <c r="E19" s="137" t="s">
        <v>23</v>
      </c>
      <c r="F19" s="137"/>
    </row>
    <row r="20" spans="3:9">
      <c r="C20" s="104" t="s">
        <v>166</v>
      </c>
      <c r="D20" s="19"/>
      <c r="E20" s="137" t="s">
        <v>24</v>
      </c>
      <c r="F20" s="137"/>
    </row>
    <row r="21" spans="3:9">
      <c r="C21" s="5"/>
      <c r="D21" s="19"/>
      <c r="E21" s="5"/>
    </row>
    <row r="22" spans="3:9">
      <c r="C22" s="5"/>
      <c r="D22" s="19"/>
      <c r="E22" s="5"/>
    </row>
    <row r="23" spans="3:9">
      <c r="C23" s="5"/>
      <c r="D23" s="19"/>
      <c r="E23" s="5"/>
    </row>
    <row r="24" spans="3:9">
      <c r="C24" s="112" t="s">
        <v>173</v>
      </c>
      <c r="D24" s="14"/>
      <c r="E24" s="138" t="s">
        <v>165</v>
      </c>
      <c r="F24" s="138"/>
    </row>
    <row r="25" spans="3:9">
      <c r="C25" s="5"/>
    </row>
  </sheetData>
  <mergeCells count="14">
    <mergeCell ref="B9:C9"/>
    <mergeCell ref="A1:G1"/>
    <mergeCell ref="A2:G2"/>
    <mergeCell ref="B5:C5"/>
    <mergeCell ref="D5:F5"/>
    <mergeCell ref="B7:C7"/>
    <mergeCell ref="B6:C6"/>
    <mergeCell ref="D6:F6"/>
    <mergeCell ref="D7:F7"/>
    <mergeCell ref="E24:F24"/>
    <mergeCell ref="A16:D16"/>
    <mergeCell ref="E18:F18"/>
    <mergeCell ref="E19:F19"/>
    <mergeCell ref="E20:F20"/>
  </mergeCells>
  <pageMargins left="0.7" right="0.7" top="0.5" bottom="0.75" header="0.3" footer="0.3"/>
  <pageSetup paperSize="9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62"/>
  <sheetViews>
    <sheetView view="pageBreakPreview" topLeftCell="A44" zoomScaleSheetLayoutView="100" workbookViewId="0">
      <selection activeCell="G54" sqref="G54"/>
    </sheetView>
  </sheetViews>
  <sheetFormatPr defaultColWidth="9" defaultRowHeight="15"/>
  <cols>
    <col min="1" max="1" width="4" customWidth="1"/>
    <col min="2" max="2" width="6.5703125" customWidth="1"/>
    <col min="3" max="3" width="37" customWidth="1"/>
    <col min="4" max="4" width="29" customWidth="1"/>
    <col min="5" max="5" width="2.28515625" customWidth="1"/>
    <col min="6" max="6" width="36.42578125" customWidth="1"/>
    <col min="7" max="7" width="18" style="6" customWidth="1"/>
    <col min="9" max="9" width="17.5703125" customWidth="1"/>
  </cols>
  <sheetData>
    <row r="1" spans="1:7" s="1" customFormat="1" ht="12">
      <c r="A1" s="146" t="s">
        <v>174</v>
      </c>
      <c r="B1" s="147"/>
      <c r="C1" s="147"/>
      <c r="D1" s="147"/>
      <c r="E1" s="147"/>
      <c r="F1" s="147"/>
      <c r="G1" s="147"/>
    </row>
    <row r="2" spans="1:7" s="1" customFormat="1" ht="12">
      <c r="A2" s="148" t="s">
        <v>0</v>
      </c>
      <c r="B2" s="148"/>
      <c r="C2" s="148"/>
      <c r="D2" s="148"/>
      <c r="E2" s="148"/>
      <c r="F2" s="148"/>
      <c r="G2" s="148"/>
    </row>
    <row r="3" spans="1:7" s="1" customFormat="1" ht="12">
      <c r="A3" s="8"/>
      <c r="B3" s="8"/>
      <c r="C3" s="8"/>
      <c r="D3" s="8"/>
      <c r="E3" s="8"/>
      <c r="F3" s="8"/>
      <c r="G3" s="8"/>
    </row>
    <row r="4" spans="1:7" s="2" customFormat="1" ht="25.5" customHeight="1">
      <c r="A4" s="9" t="s">
        <v>1</v>
      </c>
      <c r="B4" s="170" t="s">
        <v>26</v>
      </c>
      <c r="C4" s="150"/>
      <c r="D4" s="9" t="s">
        <v>2</v>
      </c>
      <c r="E4" s="151" t="s">
        <v>3</v>
      </c>
      <c r="F4" s="171"/>
      <c r="G4" s="9" t="s">
        <v>4</v>
      </c>
    </row>
    <row r="5" spans="1:7" s="3" customFormat="1" ht="39" customHeight="1">
      <c r="A5" s="173">
        <v>1</v>
      </c>
      <c r="B5" s="175" t="s">
        <v>164</v>
      </c>
      <c r="C5" s="176"/>
      <c r="D5" s="158" t="s">
        <v>30</v>
      </c>
      <c r="E5" s="169" t="s">
        <v>48</v>
      </c>
      <c r="F5" s="172"/>
      <c r="G5" s="84">
        <v>1</v>
      </c>
    </row>
    <row r="6" spans="1:7" s="29" customFormat="1" ht="24" customHeight="1">
      <c r="A6" s="174"/>
      <c r="B6" s="177"/>
      <c r="C6" s="178"/>
      <c r="D6" s="159"/>
      <c r="E6" s="73" t="s">
        <v>49</v>
      </c>
      <c r="F6" s="48" t="s">
        <v>50</v>
      </c>
      <c r="G6" s="49" t="str">
        <f>'Kasubag. Perencanaan'!F5</f>
        <v>3 Dokumen</v>
      </c>
    </row>
    <row r="7" spans="1:7" ht="24" customHeight="1">
      <c r="A7" s="174"/>
      <c r="B7" s="177"/>
      <c r="C7" s="178"/>
      <c r="D7" s="159"/>
      <c r="E7" s="73" t="s">
        <v>49</v>
      </c>
      <c r="F7" s="48" t="s">
        <v>52</v>
      </c>
      <c r="G7" s="49" t="str">
        <f>'Kasubag. Perencanaan'!F6</f>
        <v>2 Dokumen</v>
      </c>
    </row>
    <row r="8" spans="1:7" ht="24.95" customHeight="1">
      <c r="A8" s="174"/>
      <c r="B8" s="177"/>
      <c r="C8" s="178"/>
      <c r="D8" s="159"/>
      <c r="E8" s="73" t="s">
        <v>49</v>
      </c>
      <c r="F8" s="50" t="s">
        <v>54</v>
      </c>
      <c r="G8" s="49" t="str">
        <f>'Kasubag. Perencanaan'!F7</f>
        <v>2 Dokumen</v>
      </c>
    </row>
    <row r="9" spans="1:7" ht="24" customHeight="1">
      <c r="A9" s="174"/>
      <c r="B9" s="177"/>
      <c r="C9" s="178"/>
      <c r="D9" s="159"/>
      <c r="E9" s="74" t="s">
        <v>49</v>
      </c>
      <c r="F9" s="51" t="s">
        <v>55</v>
      </c>
      <c r="G9" s="49" t="str">
        <f>'Kasubag. Perencanaan'!F8</f>
        <v>10 Dokumen</v>
      </c>
    </row>
    <row r="10" spans="1:7" ht="39" customHeight="1">
      <c r="A10" s="174"/>
      <c r="B10" s="177"/>
      <c r="C10" s="178"/>
      <c r="D10" s="160" t="s">
        <v>31</v>
      </c>
      <c r="E10" s="169" t="s">
        <v>48</v>
      </c>
      <c r="F10" s="172"/>
      <c r="G10" s="84">
        <v>1</v>
      </c>
    </row>
    <row r="11" spans="1:7" ht="24.95" customHeight="1">
      <c r="A11" s="174"/>
      <c r="B11" s="177"/>
      <c r="C11" s="178"/>
      <c r="D11" s="161"/>
      <c r="E11" s="73" t="s">
        <v>49</v>
      </c>
      <c r="F11" s="48" t="s">
        <v>57</v>
      </c>
      <c r="G11" s="131" t="str">
        <f>'Kasubag. Umum'!F5</f>
        <v>16 Orang</v>
      </c>
    </row>
    <row r="12" spans="1:7" ht="30" customHeight="1">
      <c r="A12" s="174"/>
      <c r="B12" s="177"/>
      <c r="C12" s="178"/>
      <c r="D12" s="161"/>
      <c r="E12" s="74" t="s">
        <v>49</v>
      </c>
      <c r="F12" s="52" t="s">
        <v>59</v>
      </c>
      <c r="G12" s="132" t="str">
        <f>'Kasubag. Umum'!F6</f>
        <v>18 Dokumen</v>
      </c>
    </row>
    <row r="13" spans="1:7" ht="41.25" customHeight="1">
      <c r="A13" s="174"/>
      <c r="B13" s="177"/>
      <c r="C13" s="178"/>
      <c r="D13" s="162" t="s">
        <v>32</v>
      </c>
      <c r="E13" s="179" t="s">
        <v>48</v>
      </c>
      <c r="F13" s="172"/>
      <c r="G13" s="85">
        <v>1</v>
      </c>
    </row>
    <row r="14" spans="1:7" ht="27" customHeight="1">
      <c r="A14" s="174"/>
      <c r="B14" s="177"/>
      <c r="C14" s="178"/>
      <c r="D14" s="163"/>
      <c r="E14" s="75" t="s">
        <v>49</v>
      </c>
      <c r="F14" s="23" t="s">
        <v>61</v>
      </c>
      <c r="G14" s="53" t="str">
        <f>'Kasubag. Umum'!F7</f>
        <v>4 Dokumen</v>
      </c>
    </row>
    <row r="15" spans="1:7" ht="39" customHeight="1">
      <c r="A15" s="174"/>
      <c r="B15" s="177"/>
      <c r="C15" s="178"/>
      <c r="D15" s="160" t="s">
        <v>33</v>
      </c>
      <c r="E15" s="167" t="s">
        <v>48</v>
      </c>
      <c r="F15" s="168"/>
      <c r="G15" s="54">
        <v>1</v>
      </c>
    </row>
    <row r="16" spans="1:7" ht="29.1" customHeight="1">
      <c r="A16" s="174"/>
      <c r="B16" s="177"/>
      <c r="C16" s="178"/>
      <c r="D16" s="142"/>
      <c r="E16" s="76" t="s">
        <v>49</v>
      </c>
      <c r="F16" s="52" t="s">
        <v>61</v>
      </c>
      <c r="G16" s="53" t="str">
        <f>'Kasubag. Umum'!F8</f>
        <v>4 Dokumen</v>
      </c>
    </row>
    <row r="17" spans="1:7" ht="36.950000000000003" customHeight="1">
      <c r="A17" s="174"/>
      <c r="B17" s="177"/>
      <c r="C17" s="178"/>
      <c r="D17" s="158" t="s">
        <v>35</v>
      </c>
      <c r="E17" s="169" t="s">
        <v>48</v>
      </c>
      <c r="F17" s="172"/>
      <c r="G17" s="85">
        <v>1</v>
      </c>
    </row>
    <row r="18" spans="1:7" ht="26.1" customHeight="1">
      <c r="A18" s="174"/>
      <c r="B18" s="177"/>
      <c r="C18" s="178"/>
      <c r="D18" s="159"/>
      <c r="E18" s="77" t="s">
        <v>49</v>
      </c>
      <c r="F18" s="48" t="s">
        <v>63</v>
      </c>
      <c r="G18" s="131" t="str">
        <f>'Kasubag. Perencanaan'!F9</f>
        <v>25 Stel</v>
      </c>
    </row>
    <row r="19" spans="1:7" ht="33" customHeight="1">
      <c r="A19" s="174"/>
      <c r="B19" s="177"/>
      <c r="C19" s="178"/>
      <c r="D19" s="164"/>
      <c r="E19" s="77" t="s">
        <v>49</v>
      </c>
      <c r="F19" s="48" t="s">
        <v>171</v>
      </c>
      <c r="G19" s="131" t="str">
        <f>'Kasubag. Perencanaan'!F10</f>
        <v>12 Dokumen</v>
      </c>
    </row>
    <row r="20" spans="1:7" ht="38.1" customHeight="1">
      <c r="A20" s="174"/>
      <c r="B20" s="177"/>
      <c r="C20" s="178"/>
      <c r="D20" s="165"/>
      <c r="E20" s="76" t="s">
        <v>49</v>
      </c>
      <c r="F20" s="52" t="s">
        <v>66</v>
      </c>
      <c r="G20" s="132" t="str">
        <f>'Kasubag. Perencanaan'!F11</f>
        <v>3 Orang</v>
      </c>
    </row>
    <row r="21" spans="1:7" ht="36.950000000000003" customHeight="1">
      <c r="A21" s="31"/>
      <c r="B21" s="55"/>
      <c r="C21" s="56"/>
      <c r="D21" s="166" t="s">
        <v>37</v>
      </c>
      <c r="E21" s="167" t="s">
        <v>48</v>
      </c>
      <c r="F21" s="167"/>
      <c r="G21" s="86">
        <v>1</v>
      </c>
    </row>
    <row r="22" spans="1:7" ht="36.950000000000003" customHeight="1">
      <c r="A22" s="31"/>
      <c r="B22" s="55"/>
      <c r="C22" s="56"/>
      <c r="D22" s="164"/>
      <c r="E22" s="77" t="s">
        <v>49</v>
      </c>
      <c r="F22" s="50" t="s">
        <v>67</v>
      </c>
      <c r="G22" s="57" t="str">
        <f>'Kasubag. Umum'!F9</f>
        <v>10 Jenis</v>
      </c>
    </row>
    <row r="23" spans="1:7" ht="24.95" customHeight="1">
      <c r="A23" s="31"/>
      <c r="B23" s="55"/>
      <c r="C23" s="56"/>
      <c r="D23" s="164"/>
      <c r="E23" s="77" t="s">
        <v>49</v>
      </c>
      <c r="F23" s="50" t="s">
        <v>69</v>
      </c>
      <c r="G23" s="57" t="str">
        <f>'Kasubag. Umum'!F10</f>
        <v>14 Jenis</v>
      </c>
    </row>
    <row r="24" spans="1:7" ht="27.95" customHeight="1">
      <c r="A24" s="31"/>
      <c r="B24" s="55"/>
      <c r="C24" s="56"/>
      <c r="D24" s="164"/>
      <c r="E24" s="77" t="s">
        <v>49</v>
      </c>
      <c r="F24" s="50" t="s">
        <v>71</v>
      </c>
      <c r="G24" s="106" t="str">
        <f>'Kasubag. Umum'!F11</f>
        <v>16928 Lembar</v>
      </c>
    </row>
    <row r="25" spans="1:7" ht="36.950000000000003" customHeight="1">
      <c r="A25" s="31"/>
      <c r="B25" s="55"/>
      <c r="C25" s="56"/>
      <c r="D25" s="164"/>
      <c r="E25" s="77" t="s">
        <v>49</v>
      </c>
      <c r="F25" s="50" t="s">
        <v>72</v>
      </c>
      <c r="G25" s="114" t="str">
        <f>'Kasubag. Umum'!F12</f>
        <v>48 Eksampler</v>
      </c>
    </row>
    <row r="26" spans="1:7" ht="27" customHeight="1">
      <c r="A26" s="31"/>
      <c r="B26" s="55"/>
      <c r="C26" s="56"/>
      <c r="D26" s="164"/>
      <c r="E26" s="77" t="s">
        <v>49</v>
      </c>
      <c r="F26" s="50" t="s">
        <v>73</v>
      </c>
      <c r="G26" s="114" t="str">
        <f>'Kasubag. Umum'!F13</f>
        <v>2707 Orang</v>
      </c>
    </row>
    <row r="27" spans="1:7" ht="27.95" customHeight="1">
      <c r="A27" s="31"/>
      <c r="B27" s="55"/>
      <c r="C27" s="56"/>
      <c r="D27" s="165"/>
      <c r="E27" s="76" t="s">
        <v>49</v>
      </c>
      <c r="F27" s="51" t="s">
        <v>74</v>
      </c>
      <c r="G27" s="115" t="str">
        <f>'Kasubag. Umum'!F14</f>
        <v>1109 Kali</v>
      </c>
    </row>
    <row r="28" spans="1:7" ht="36.950000000000003" customHeight="1">
      <c r="A28" s="31"/>
      <c r="B28" s="55"/>
      <c r="C28" s="56"/>
      <c r="D28" s="166" t="s">
        <v>39</v>
      </c>
      <c r="E28" s="167" t="s">
        <v>48</v>
      </c>
      <c r="F28" s="168"/>
      <c r="G28" s="87">
        <v>1</v>
      </c>
    </row>
    <row r="29" spans="1:7" ht="18" customHeight="1">
      <c r="A29" s="31"/>
      <c r="B29" s="55"/>
      <c r="C29" s="56"/>
      <c r="D29" s="164"/>
      <c r="E29" s="77" t="s">
        <v>49</v>
      </c>
      <c r="F29" s="48" t="s">
        <v>75</v>
      </c>
      <c r="G29" s="57" t="str">
        <f>'Kasubag. Umum'!F15</f>
        <v>2 Unit</v>
      </c>
    </row>
    <row r="30" spans="1:7" ht="27" customHeight="1">
      <c r="A30" s="31"/>
      <c r="B30" s="55"/>
      <c r="C30" s="56"/>
      <c r="D30" s="164"/>
      <c r="E30" s="77" t="s">
        <v>49</v>
      </c>
      <c r="F30" s="48" t="s">
        <v>77</v>
      </c>
      <c r="G30" s="114" t="str">
        <f>'Kasubag. Umum'!F16</f>
        <v>14 Unit</v>
      </c>
    </row>
    <row r="31" spans="1:7" ht="38.1" customHeight="1">
      <c r="A31" s="32"/>
      <c r="B31" s="58"/>
      <c r="C31" s="59"/>
      <c r="D31" s="165"/>
      <c r="E31" s="76" t="s">
        <v>49</v>
      </c>
      <c r="F31" s="52" t="s">
        <v>78</v>
      </c>
      <c r="G31" s="114" t="str">
        <f>'Kasubag. Umum'!F17</f>
        <v>3 Kopel</v>
      </c>
    </row>
    <row r="32" spans="1:7" ht="39" customHeight="1">
      <c r="A32" s="30"/>
      <c r="B32" s="60"/>
      <c r="C32" s="61"/>
      <c r="D32" s="166" t="s">
        <v>41</v>
      </c>
      <c r="E32" s="169" t="s">
        <v>48</v>
      </c>
      <c r="F32" s="169"/>
      <c r="G32" s="84">
        <v>1</v>
      </c>
    </row>
    <row r="33" spans="1:10" ht="27.95" customHeight="1">
      <c r="A33" s="31"/>
      <c r="B33" s="55"/>
      <c r="C33" s="56"/>
      <c r="D33" s="164"/>
      <c r="E33" s="77" t="s">
        <v>49</v>
      </c>
      <c r="F33" s="50" t="s">
        <v>80</v>
      </c>
      <c r="G33" s="57" t="str">
        <f>'Kasubag. Umum'!F18</f>
        <v>1200 Lembar</v>
      </c>
    </row>
    <row r="34" spans="1:10" ht="30" customHeight="1">
      <c r="A34" s="31"/>
      <c r="B34" s="55"/>
      <c r="C34" s="56"/>
      <c r="D34" s="164"/>
      <c r="E34" s="77" t="s">
        <v>49</v>
      </c>
      <c r="F34" s="50" t="s">
        <v>82</v>
      </c>
      <c r="G34" s="114" t="str">
        <f>'Kasubag. Umum'!F19</f>
        <v>60 Rekening</v>
      </c>
    </row>
    <row r="35" spans="1:10" ht="26.1" customHeight="1">
      <c r="A35" s="31"/>
      <c r="B35" s="55"/>
      <c r="C35" s="56"/>
      <c r="D35" s="164"/>
      <c r="E35" s="77" t="s">
        <v>49</v>
      </c>
      <c r="F35" s="50" t="s">
        <v>84</v>
      </c>
      <c r="G35" s="114" t="str">
        <f>'Kasubag. Umum'!F20</f>
        <v>2 Jenis</v>
      </c>
    </row>
    <row r="36" spans="1:10" ht="27" customHeight="1">
      <c r="A36" s="31"/>
      <c r="B36" s="55"/>
      <c r="C36" s="56"/>
      <c r="D36" s="165"/>
      <c r="E36" s="76" t="s">
        <v>49</v>
      </c>
      <c r="F36" s="51" t="s">
        <v>86</v>
      </c>
      <c r="G36" s="114" t="str">
        <f>'Kasubag. Umum'!F21</f>
        <v>9 Orang</v>
      </c>
    </row>
    <row r="37" spans="1:10" ht="36" customHeight="1">
      <c r="A37" s="31"/>
      <c r="B37" s="55"/>
      <c r="C37" s="56"/>
      <c r="D37" s="166" t="s">
        <v>43</v>
      </c>
      <c r="E37" s="167" t="s">
        <v>48</v>
      </c>
      <c r="F37" s="167"/>
      <c r="G37" s="86">
        <v>1</v>
      </c>
    </row>
    <row r="38" spans="1:10" ht="26.1" customHeight="1">
      <c r="A38" s="31"/>
      <c r="B38" s="55"/>
      <c r="C38" s="56"/>
      <c r="D38" s="164"/>
      <c r="E38" s="77" t="s">
        <v>49</v>
      </c>
      <c r="F38" s="47" t="s">
        <v>87</v>
      </c>
      <c r="G38" s="57" t="str">
        <f>'Kasubag. Umum'!F22</f>
        <v>7 Unit</v>
      </c>
    </row>
    <row r="39" spans="1:10" ht="30.95" customHeight="1">
      <c r="A39" s="31"/>
      <c r="B39" s="55"/>
      <c r="C39" s="56"/>
      <c r="D39" s="164"/>
      <c r="E39" s="77" t="s">
        <v>49</v>
      </c>
      <c r="F39" s="47" t="s">
        <v>89</v>
      </c>
      <c r="G39" s="114" t="str">
        <f>'Kasubag. Umum'!F23</f>
        <v>36 Unit</v>
      </c>
    </row>
    <row r="40" spans="1:10" ht="27" customHeight="1">
      <c r="A40" s="32"/>
      <c r="B40" s="58"/>
      <c r="C40" s="59"/>
      <c r="D40" s="165"/>
      <c r="E40" s="113" t="s">
        <v>49</v>
      </c>
      <c r="F40" s="133" t="s">
        <v>91</v>
      </c>
      <c r="G40" s="115" t="str">
        <f>'Kasubag. Umum'!F24</f>
        <v>1 Unit</v>
      </c>
    </row>
    <row r="41" spans="1:10" ht="15" customHeight="1">
      <c r="A41" s="15"/>
      <c r="B41" s="45"/>
      <c r="C41" s="45"/>
      <c r="D41" s="34"/>
      <c r="E41" s="16"/>
      <c r="F41" s="16"/>
      <c r="G41" s="62"/>
    </row>
    <row r="42" spans="1:10" s="4" customFormat="1" ht="15" customHeight="1">
      <c r="A42" s="14" t="s">
        <v>1</v>
      </c>
      <c r="B42" s="138" t="s">
        <v>2</v>
      </c>
      <c r="C42" s="138"/>
      <c r="D42" s="14"/>
      <c r="F42" s="14" t="s">
        <v>13</v>
      </c>
      <c r="G42" s="14" t="s">
        <v>14</v>
      </c>
      <c r="I42" s="67">
        <f>SUM(F43:F44)</f>
        <v>1495317270</v>
      </c>
      <c r="J42" s="41"/>
    </row>
    <row r="43" spans="1:10" s="5" customFormat="1" ht="15" customHeight="1">
      <c r="A43" s="19">
        <v>1</v>
      </c>
      <c r="B43" s="25" t="s">
        <v>30</v>
      </c>
      <c r="C43" s="25"/>
      <c r="D43" s="25"/>
      <c r="E43" s="17"/>
      <c r="F43" s="63">
        <f>SUM('Kasubag. Perencanaan'!E14:E17)</f>
        <v>19405083</v>
      </c>
      <c r="G43" s="19" t="s">
        <v>16</v>
      </c>
    </row>
    <row r="44" spans="1:10" s="5" customFormat="1" ht="15" customHeight="1">
      <c r="A44" s="19">
        <v>2</v>
      </c>
      <c r="B44" s="143" t="s">
        <v>31</v>
      </c>
      <c r="C44" s="143"/>
      <c r="D44" s="28"/>
      <c r="E44" s="17"/>
      <c r="F44" s="63">
        <f>SUM('Kasubag. Umum'!E27:E28)</f>
        <v>1475912187</v>
      </c>
      <c r="G44" s="19" t="s">
        <v>16</v>
      </c>
      <c r="I44" s="68" t="e">
        <f>'Kasubag. Umum'!#REF!</f>
        <v>#REF!</v>
      </c>
    </row>
    <row r="45" spans="1:10" s="5" customFormat="1" ht="15" customHeight="1">
      <c r="A45" s="19">
        <v>3</v>
      </c>
      <c r="B45" s="143" t="s">
        <v>32</v>
      </c>
      <c r="C45" s="143"/>
      <c r="D45" s="28"/>
      <c r="E45" s="17"/>
      <c r="F45" s="63">
        <f>SUM('Kasubag. Umum'!E29)</f>
        <v>11737361</v>
      </c>
      <c r="G45" s="19" t="s">
        <v>16</v>
      </c>
      <c r="I45" s="41"/>
    </row>
    <row r="46" spans="1:10" s="5" customFormat="1" ht="15" customHeight="1">
      <c r="A46" s="19">
        <v>4</v>
      </c>
      <c r="B46" s="25" t="s">
        <v>33</v>
      </c>
      <c r="C46" s="25"/>
      <c r="D46" s="25"/>
      <c r="E46" s="17"/>
      <c r="F46" s="63">
        <f>SUM('Kasubag. Umum'!E30)</f>
        <v>34324808</v>
      </c>
      <c r="G46" s="19" t="s">
        <v>16</v>
      </c>
    </row>
    <row r="47" spans="1:10" s="5" customFormat="1" ht="15" customHeight="1">
      <c r="A47" s="19">
        <v>5</v>
      </c>
      <c r="B47" s="143" t="s">
        <v>35</v>
      </c>
      <c r="C47" s="143"/>
      <c r="D47" s="28"/>
      <c r="E47" s="17"/>
      <c r="F47" s="63">
        <f>SUM('Kasubag. Perencanaan'!E18:E20)</f>
        <v>44531698</v>
      </c>
      <c r="G47" s="19" t="s">
        <v>16</v>
      </c>
    </row>
    <row r="48" spans="1:10" s="5" customFormat="1" ht="15" customHeight="1">
      <c r="A48" s="19">
        <v>6</v>
      </c>
      <c r="B48" s="96" t="s">
        <v>37</v>
      </c>
      <c r="C48" s="28"/>
      <c r="D48" s="28"/>
      <c r="E48" s="17"/>
      <c r="F48" s="63">
        <f>SUM('Kasubag. Umum'!E31:E36)</f>
        <v>382708550</v>
      </c>
      <c r="G48" s="19" t="s">
        <v>16</v>
      </c>
    </row>
    <row r="49" spans="1:9" s="5" customFormat="1" ht="15" customHeight="1">
      <c r="A49" s="19">
        <v>7</v>
      </c>
      <c r="B49" s="96" t="s">
        <v>39</v>
      </c>
      <c r="C49" s="28"/>
      <c r="D49" s="28"/>
      <c r="E49" s="17"/>
      <c r="F49" s="63">
        <f>SUM('Kasubag. Umum'!E37:E39)</f>
        <v>103130000</v>
      </c>
      <c r="G49" s="19" t="s">
        <v>16</v>
      </c>
    </row>
    <row r="50" spans="1:9" s="5" customFormat="1" ht="15" customHeight="1">
      <c r="A50" s="19">
        <v>8</v>
      </c>
      <c r="B50" s="96" t="s">
        <v>41</v>
      </c>
      <c r="C50" s="28"/>
      <c r="D50" s="28"/>
      <c r="E50" s="17"/>
      <c r="F50" s="63">
        <f>SUM('Kasubag. Umum'!E40:E43)</f>
        <v>179967899</v>
      </c>
      <c r="G50" s="19" t="s">
        <v>16</v>
      </c>
    </row>
    <row r="51" spans="1:9" s="5" customFormat="1" ht="15" customHeight="1">
      <c r="A51" s="19">
        <v>9</v>
      </c>
      <c r="B51" s="96" t="s">
        <v>43</v>
      </c>
      <c r="C51" s="28"/>
      <c r="D51" s="28"/>
      <c r="E51" s="17"/>
      <c r="F51" s="63">
        <f>SUM('Kasubag. Umum'!E44:E46)</f>
        <v>62680000</v>
      </c>
      <c r="G51" s="19" t="s">
        <v>16</v>
      </c>
    </row>
    <row r="52" spans="1:9" s="5" customFormat="1" ht="7.5" customHeight="1">
      <c r="A52" s="19"/>
      <c r="B52" s="28"/>
      <c r="C52" s="28"/>
      <c r="D52" s="28"/>
      <c r="E52" s="17"/>
      <c r="F52" s="64"/>
      <c r="G52" s="19"/>
    </row>
    <row r="53" spans="1:9" ht="15" customHeight="1">
      <c r="B53" s="88"/>
      <c r="C53" s="107" t="s">
        <v>21</v>
      </c>
      <c r="D53" s="88"/>
      <c r="E53" s="20"/>
      <c r="F53" s="65">
        <f>SUM(F43:F51)</f>
        <v>2314397586</v>
      </c>
      <c r="G53" s="22" t="s">
        <v>16</v>
      </c>
    </row>
    <row r="54" spans="1:9" ht="32.25" customHeight="1">
      <c r="I54" s="134">
        <f>SUM('Kasubag. Umum'!E48+'Kasubag. Perencanaan'!E22)</f>
        <v>2314397586</v>
      </c>
    </row>
    <row r="55" spans="1:9">
      <c r="D55" s="19"/>
      <c r="E55" s="137" t="str">
        <f>'Camat (2)'!E18:F18</f>
        <v>Kalaena Kiri, 13 Oktober 2021</v>
      </c>
      <c r="F55" s="137"/>
    </row>
    <row r="56" spans="1:9">
      <c r="C56" s="19" t="s">
        <v>22</v>
      </c>
      <c r="D56" s="19"/>
      <c r="E56" s="137" t="s">
        <v>23</v>
      </c>
      <c r="F56" s="137"/>
    </row>
    <row r="57" spans="1:9">
      <c r="C57" s="19" t="s">
        <v>92</v>
      </c>
      <c r="D57" s="19"/>
      <c r="E57" s="137" t="s">
        <v>93</v>
      </c>
      <c r="F57" s="137"/>
    </row>
    <row r="58" spans="1:9">
      <c r="C58" s="5"/>
      <c r="D58" s="19"/>
      <c r="E58" s="5"/>
    </row>
    <row r="59" spans="1:9">
      <c r="C59" s="5"/>
      <c r="D59" s="19"/>
      <c r="E59" s="5"/>
    </row>
    <row r="60" spans="1:9">
      <c r="C60" s="5"/>
      <c r="D60" s="19"/>
      <c r="E60" s="5"/>
    </row>
    <row r="61" spans="1:9">
      <c r="C61" s="22" t="s">
        <v>172</v>
      </c>
      <c r="D61" s="66"/>
      <c r="E61" s="138" t="s">
        <v>94</v>
      </c>
      <c r="F61" s="138"/>
    </row>
    <row r="62" spans="1:9">
      <c r="C62" s="5"/>
    </row>
  </sheetData>
  <mergeCells count="32">
    <mergeCell ref="A1:G1"/>
    <mergeCell ref="A2:G2"/>
    <mergeCell ref="B4:C4"/>
    <mergeCell ref="E4:F4"/>
    <mergeCell ref="E5:F5"/>
    <mergeCell ref="A5:A20"/>
    <mergeCell ref="B5:C20"/>
    <mergeCell ref="E10:F10"/>
    <mergeCell ref="E13:F13"/>
    <mergeCell ref="E15:F15"/>
    <mergeCell ref="E17:F17"/>
    <mergeCell ref="B45:C45"/>
    <mergeCell ref="B47:C47"/>
    <mergeCell ref="E55:F55"/>
    <mergeCell ref="E56:F56"/>
    <mergeCell ref="E28:F28"/>
    <mergeCell ref="E32:F32"/>
    <mergeCell ref="E37:F37"/>
    <mergeCell ref="B42:C42"/>
    <mergeCell ref="B44:C44"/>
    <mergeCell ref="E57:F57"/>
    <mergeCell ref="E61:F61"/>
    <mergeCell ref="D5:D9"/>
    <mergeCell ref="D10:D12"/>
    <mergeCell ref="D13:D14"/>
    <mergeCell ref="D15:D16"/>
    <mergeCell ref="D17:D20"/>
    <mergeCell ref="D21:D27"/>
    <mergeCell ref="D28:D31"/>
    <mergeCell ref="D32:D36"/>
    <mergeCell ref="D37:D40"/>
    <mergeCell ref="E21:F21"/>
  </mergeCells>
  <pageMargins left="0.33" right="0.27" top="0.31" bottom="0.32" header="0.3" footer="0.3"/>
  <pageSetup paperSize="9" orientation="landscape" horizontalDpi="4294967293" r:id="rId1"/>
  <rowBreaks count="3" manualBreakCount="3">
    <brk id="20" max="13" man="1"/>
    <brk id="36" max="13" man="1"/>
    <brk id="63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9"/>
  <sheetViews>
    <sheetView view="pageBreakPreview" zoomScaleSheetLayoutView="100" workbookViewId="0">
      <selection sqref="A1:F1"/>
    </sheetView>
  </sheetViews>
  <sheetFormatPr defaultColWidth="9" defaultRowHeight="15"/>
  <cols>
    <col min="1" max="1" width="4.42578125" style="36" customWidth="1"/>
    <col min="2" max="2" width="6.5703125" style="37" customWidth="1"/>
    <col min="3" max="3" width="43.42578125" style="37" customWidth="1"/>
    <col min="4" max="4" width="32.140625" style="118" customWidth="1"/>
    <col min="5" max="5" width="33.7109375" style="118" customWidth="1"/>
    <col min="6" max="6" width="17.28515625" style="36" customWidth="1"/>
    <col min="7" max="7" width="25" customWidth="1"/>
  </cols>
  <sheetData>
    <row r="1" spans="1:6" s="1" customFormat="1" ht="12">
      <c r="A1" s="146" t="s">
        <v>185</v>
      </c>
      <c r="B1" s="147"/>
      <c r="C1" s="147"/>
      <c r="D1" s="147"/>
      <c r="E1" s="147"/>
      <c r="F1" s="147"/>
    </row>
    <row r="2" spans="1:6" s="1" customFormat="1" ht="12">
      <c r="A2" s="148" t="s">
        <v>0</v>
      </c>
      <c r="B2" s="148"/>
      <c r="C2" s="148"/>
      <c r="D2" s="148"/>
      <c r="E2" s="148"/>
      <c r="F2" s="148"/>
    </row>
    <row r="3" spans="1:6" s="1" customFormat="1" ht="12">
      <c r="A3" s="38"/>
      <c r="B3" s="39"/>
      <c r="C3" s="39"/>
      <c r="D3" s="116"/>
      <c r="E3" s="116"/>
      <c r="F3" s="38"/>
    </row>
    <row r="4" spans="1:6" s="2" customFormat="1" ht="25.5" customHeight="1">
      <c r="A4" s="9" t="s">
        <v>1</v>
      </c>
      <c r="B4" s="149" t="s">
        <v>2</v>
      </c>
      <c r="C4" s="150"/>
      <c r="D4" s="130" t="s">
        <v>95</v>
      </c>
      <c r="E4" s="130" t="s">
        <v>3</v>
      </c>
      <c r="F4" s="9" t="s">
        <v>4</v>
      </c>
    </row>
    <row r="5" spans="1:6" s="3" customFormat="1" ht="28.5" customHeight="1">
      <c r="A5" s="192" t="s">
        <v>15</v>
      </c>
      <c r="B5" s="188" t="s">
        <v>96</v>
      </c>
      <c r="C5" s="160"/>
      <c r="D5" s="125" t="s">
        <v>97</v>
      </c>
      <c r="E5" s="117" t="s">
        <v>57</v>
      </c>
      <c r="F5" s="12" t="s">
        <v>58</v>
      </c>
    </row>
    <row r="6" spans="1:6" s="29" customFormat="1" ht="45.95" customHeight="1">
      <c r="A6" s="193"/>
      <c r="B6" s="141"/>
      <c r="C6" s="142"/>
      <c r="D6" s="125" t="s">
        <v>98</v>
      </c>
      <c r="E6" s="117" t="s">
        <v>59</v>
      </c>
      <c r="F6" s="12" t="s">
        <v>60</v>
      </c>
    </row>
    <row r="7" spans="1:6" ht="35.25" customHeight="1">
      <c r="A7" s="78" t="s">
        <v>17</v>
      </c>
      <c r="B7" s="181" t="s">
        <v>32</v>
      </c>
      <c r="C7" s="181"/>
      <c r="D7" s="125" t="s">
        <v>99</v>
      </c>
      <c r="E7" s="117" t="s">
        <v>61</v>
      </c>
      <c r="F7" s="12" t="s">
        <v>62</v>
      </c>
    </row>
    <row r="8" spans="1:6" ht="39.75" customHeight="1">
      <c r="A8" s="78" t="s">
        <v>18</v>
      </c>
      <c r="B8" s="181" t="s">
        <v>33</v>
      </c>
      <c r="C8" s="181"/>
      <c r="D8" s="125" t="s">
        <v>100</v>
      </c>
      <c r="E8" s="117" t="s">
        <v>61</v>
      </c>
      <c r="F8" s="89" t="s">
        <v>62</v>
      </c>
    </row>
    <row r="9" spans="1:6" ht="41.1" customHeight="1">
      <c r="A9" s="192" t="s">
        <v>20</v>
      </c>
      <c r="B9" s="188" t="s">
        <v>37</v>
      </c>
      <c r="C9" s="160"/>
      <c r="D9" s="125" t="s">
        <v>101</v>
      </c>
      <c r="E9" s="117" t="s">
        <v>67</v>
      </c>
      <c r="F9" s="10" t="s">
        <v>68</v>
      </c>
    </row>
    <row r="10" spans="1:6" ht="28.5" customHeight="1">
      <c r="A10" s="174"/>
      <c r="B10" s="189"/>
      <c r="C10" s="161"/>
      <c r="D10" s="125" t="s">
        <v>102</v>
      </c>
      <c r="E10" s="117" t="s">
        <v>69</v>
      </c>
      <c r="F10" s="10" t="s">
        <v>70</v>
      </c>
    </row>
    <row r="11" spans="1:6" ht="28.5" customHeight="1">
      <c r="A11" s="174"/>
      <c r="B11" s="189"/>
      <c r="C11" s="161"/>
      <c r="D11" s="125" t="s">
        <v>103</v>
      </c>
      <c r="E11" s="117" t="s">
        <v>71</v>
      </c>
      <c r="F11" s="129" t="s">
        <v>179</v>
      </c>
    </row>
    <row r="12" spans="1:6" ht="35.25" customHeight="1">
      <c r="A12" s="174"/>
      <c r="B12" s="189"/>
      <c r="C12" s="161"/>
      <c r="D12" s="125" t="s">
        <v>104</v>
      </c>
      <c r="E12" s="117" t="s">
        <v>72</v>
      </c>
      <c r="F12" s="10" t="s">
        <v>105</v>
      </c>
    </row>
    <row r="13" spans="1:6" ht="28.5" customHeight="1">
      <c r="A13" s="174"/>
      <c r="B13" s="189"/>
      <c r="C13" s="161"/>
      <c r="D13" s="125" t="s">
        <v>106</v>
      </c>
      <c r="E13" s="117" t="s">
        <v>73</v>
      </c>
      <c r="F13" s="129" t="s">
        <v>180</v>
      </c>
    </row>
    <row r="14" spans="1:6" ht="35.25" customHeight="1">
      <c r="A14" s="193"/>
      <c r="B14" s="141"/>
      <c r="C14" s="142"/>
      <c r="D14" s="125" t="s">
        <v>107</v>
      </c>
      <c r="E14" s="117" t="s">
        <v>74</v>
      </c>
      <c r="F14" s="129" t="s">
        <v>181</v>
      </c>
    </row>
    <row r="15" spans="1:6" ht="28.5" customHeight="1">
      <c r="A15" s="192" t="s">
        <v>34</v>
      </c>
      <c r="B15" s="188" t="s">
        <v>108</v>
      </c>
      <c r="C15" s="160"/>
      <c r="D15" s="125" t="s">
        <v>109</v>
      </c>
      <c r="E15" s="117" t="s">
        <v>75</v>
      </c>
      <c r="F15" s="10" t="s">
        <v>76</v>
      </c>
    </row>
    <row r="16" spans="1:6" ht="28.5" customHeight="1">
      <c r="A16" s="174"/>
      <c r="B16" s="189"/>
      <c r="C16" s="161"/>
      <c r="D16" s="125" t="s">
        <v>110</v>
      </c>
      <c r="E16" s="117" t="s">
        <v>77</v>
      </c>
      <c r="F16" s="129" t="s">
        <v>182</v>
      </c>
    </row>
    <row r="17" spans="1:7" ht="45.95" customHeight="1">
      <c r="A17" s="193"/>
      <c r="B17" s="141"/>
      <c r="C17" s="142"/>
      <c r="D17" s="125" t="s">
        <v>111</v>
      </c>
      <c r="E17" s="117" t="s">
        <v>78</v>
      </c>
      <c r="F17" s="10" t="s">
        <v>79</v>
      </c>
    </row>
    <row r="18" spans="1:7" ht="28.5" customHeight="1">
      <c r="A18" s="78" t="s">
        <v>36</v>
      </c>
      <c r="B18" s="181" t="s">
        <v>41</v>
      </c>
      <c r="C18" s="181"/>
      <c r="D18" s="125" t="s">
        <v>112</v>
      </c>
      <c r="E18" s="117" t="s">
        <v>80</v>
      </c>
      <c r="F18" s="10" t="s">
        <v>81</v>
      </c>
    </row>
    <row r="19" spans="1:7" ht="28.5" customHeight="1">
      <c r="A19" s="173"/>
      <c r="B19" s="182"/>
      <c r="C19" s="183"/>
      <c r="D19" s="125" t="s">
        <v>113</v>
      </c>
      <c r="E19" s="117" t="s">
        <v>82</v>
      </c>
      <c r="F19" s="10" t="s">
        <v>83</v>
      </c>
    </row>
    <row r="20" spans="1:7" ht="28.5" customHeight="1">
      <c r="A20" s="174"/>
      <c r="B20" s="184"/>
      <c r="C20" s="185"/>
      <c r="D20" s="125" t="s">
        <v>114</v>
      </c>
      <c r="E20" s="117" t="s">
        <v>84</v>
      </c>
      <c r="F20" s="10" t="s">
        <v>85</v>
      </c>
    </row>
    <row r="21" spans="1:7" ht="28.5" customHeight="1">
      <c r="A21" s="193"/>
      <c r="B21" s="186"/>
      <c r="C21" s="187"/>
      <c r="D21" s="125" t="s">
        <v>115</v>
      </c>
      <c r="E21" s="117" t="s">
        <v>86</v>
      </c>
      <c r="F21" s="129" t="s">
        <v>183</v>
      </c>
    </row>
    <row r="22" spans="1:7" ht="51" customHeight="1">
      <c r="A22" s="192" t="s">
        <v>38</v>
      </c>
      <c r="B22" s="188" t="s">
        <v>43</v>
      </c>
      <c r="C22" s="160"/>
      <c r="D22" s="125" t="s">
        <v>116</v>
      </c>
      <c r="E22" s="117" t="s">
        <v>87</v>
      </c>
      <c r="F22" s="10" t="s">
        <v>88</v>
      </c>
    </row>
    <row r="23" spans="1:7" ht="28.5" customHeight="1">
      <c r="A23" s="174"/>
      <c r="B23" s="189"/>
      <c r="C23" s="161"/>
      <c r="D23" s="125" t="s">
        <v>117</v>
      </c>
      <c r="E23" s="117" t="s">
        <v>89</v>
      </c>
      <c r="F23" s="10" t="s">
        <v>90</v>
      </c>
    </row>
    <row r="24" spans="1:7" ht="28.5" customHeight="1">
      <c r="A24" s="193"/>
      <c r="B24" s="141"/>
      <c r="C24" s="142"/>
      <c r="D24" s="125" t="s">
        <v>118</v>
      </c>
      <c r="E24" s="117" t="s">
        <v>91</v>
      </c>
      <c r="F24" s="129" t="s">
        <v>184</v>
      </c>
    </row>
    <row r="25" spans="1:7" ht="12.75" customHeight="1">
      <c r="A25" s="83"/>
      <c r="B25" s="190"/>
      <c r="C25" s="190"/>
    </row>
    <row r="26" spans="1:7" s="4" customFormat="1" ht="19.5" customHeight="1">
      <c r="A26" s="22" t="s">
        <v>1</v>
      </c>
      <c r="B26" s="191" t="s">
        <v>95</v>
      </c>
      <c r="C26" s="191"/>
      <c r="D26" s="126"/>
      <c r="E26" s="119" t="s">
        <v>13</v>
      </c>
      <c r="F26" s="22" t="s">
        <v>14</v>
      </c>
    </row>
    <row r="27" spans="1:7" s="4" customFormat="1" ht="22.5" customHeight="1">
      <c r="A27" s="79" t="s">
        <v>15</v>
      </c>
      <c r="B27" s="180" t="s">
        <v>97</v>
      </c>
      <c r="C27" s="180"/>
      <c r="D27" s="126"/>
      <c r="E27" s="120">
        <v>1451896430</v>
      </c>
      <c r="F27" s="15" t="s">
        <v>16</v>
      </c>
      <c r="G27" s="21">
        <f>SUM(E27:E28)</f>
        <v>1475912187</v>
      </c>
    </row>
    <row r="28" spans="1:7" s="4" customFormat="1" ht="26.1" customHeight="1">
      <c r="A28" s="79" t="s">
        <v>17</v>
      </c>
      <c r="B28" s="180" t="s">
        <v>98</v>
      </c>
      <c r="C28" s="180"/>
      <c r="D28" s="126"/>
      <c r="E28" s="120">
        <v>24015757</v>
      </c>
      <c r="F28" s="15" t="s">
        <v>16</v>
      </c>
    </row>
    <row r="29" spans="1:7" s="4" customFormat="1" ht="22.5" customHeight="1">
      <c r="A29" s="79" t="s">
        <v>18</v>
      </c>
      <c r="B29" s="180" t="s">
        <v>99</v>
      </c>
      <c r="C29" s="180"/>
      <c r="D29" s="126"/>
      <c r="E29" s="120">
        <v>11737361</v>
      </c>
      <c r="F29" s="15" t="s">
        <v>16</v>
      </c>
    </row>
    <row r="30" spans="1:7" s="4" customFormat="1" ht="22.5" customHeight="1">
      <c r="A30" s="79" t="s">
        <v>20</v>
      </c>
      <c r="B30" s="180" t="s">
        <v>100</v>
      </c>
      <c r="C30" s="180"/>
      <c r="D30" s="126"/>
      <c r="E30" s="120">
        <v>34324808</v>
      </c>
      <c r="F30" s="15" t="s">
        <v>16</v>
      </c>
    </row>
    <row r="31" spans="1:7" s="4" customFormat="1" ht="30" customHeight="1">
      <c r="A31" s="79" t="s">
        <v>34</v>
      </c>
      <c r="B31" s="180" t="s">
        <v>101</v>
      </c>
      <c r="C31" s="180"/>
      <c r="D31" s="126"/>
      <c r="E31" s="120">
        <v>2409100</v>
      </c>
      <c r="F31" s="15" t="s">
        <v>16</v>
      </c>
    </row>
    <row r="32" spans="1:7" s="4" customFormat="1" ht="22.5" customHeight="1">
      <c r="A32" s="79" t="s">
        <v>36</v>
      </c>
      <c r="B32" s="180" t="s">
        <v>102</v>
      </c>
      <c r="C32" s="180"/>
      <c r="D32" s="126"/>
      <c r="E32" s="120">
        <v>4056050</v>
      </c>
      <c r="F32" s="15" t="s">
        <v>16</v>
      </c>
    </row>
    <row r="33" spans="1:7" s="4" customFormat="1" ht="22.5" customHeight="1">
      <c r="A33" s="79" t="s">
        <v>38</v>
      </c>
      <c r="B33" s="180" t="s">
        <v>103</v>
      </c>
      <c r="C33" s="180"/>
      <c r="D33" s="126"/>
      <c r="E33" s="120">
        <v>9288400</v>
      </c>
      <c r="F33" s="15" t="s">
        <v>16</v>
      </c>
    </row>
    <row r="34" spans="1:7" s="4" customFormat="1" ht="26.1" customHeight="1">
      <c r="A34" s="79" t="s">
        <v>40</v>
      </c>
      <c r="B34" s="180" t="s">
        <v>104</v>
      </c>
      <c r="C34" s="180"/>
      <c r="D34" s="126"/>
      <c r="E34" s="120">
        <v>5700000</v>
      </c>
      <c r="F34" s="15" t="s">
        <v>16</v>
      </c>
    </row>
    <row r="35" spans="1:7" s="4" customFormat="1" ht="22.5" customHeight="1">
      <c r="A35" s="79" t="s">
        <v>42</v>
      </c>
      <c r="B35" s="180" t="s">
        <v>106</v>
      </c>
      <c r="C35" s="180"/>
      <c r="D35" s="126"/>
      <c r="E35" s="120">
        <v>103185000</v>
      </c>
      <c r="F35" s="15" t="s">
        <v>16</v>
      </c>
      <c r="G35" s="40">
        <f>SUM(E31:E36)</f>
        <v>382708550</v>
      </c>
    </row>
    <row r="36" spans="1:7" s="4" customFormat="1" ht="22.5" customHeight="1">
      <c r="A36" s="79" t="s">
        <v>44</v>
      </c>
      <c r="B36" s="180" t="s">
        <v>107</v>
      </c>
      <c r="C36" s="180"/>
      <c r="D36" s="126"/>
      <c r="E36" s="120">
        <v>258070000</v>
      </c>
      <c r="F36" s="15" t="s">
        <v>16</v>
      </c>
    </row>
    <row r="37" spans="1:7" s="4" customFormat="1" ht="22.5" customHeight="1">
      <c r="A37" s="79" t="s">
        <v>45</v>
      </c>
      <c r="B37" s="180" t="s">
        <v>109</v>
      </c>
      <c r="C37" s="180"/>
      <c r="D37" s="126"/>
      <c r="E37" s="120">
        <v>13800000</v>
      </c>
      <c r="F37" s="15" t="s">
        <v>16</v>
      </c>
    </row>
    <row r="38" spans="1:7" s="4" customFormat="1" ht="22.5" customHeight="1">
      <c r="A38" s="79" t="s">
        <v>46</v>
      </c>
      <c r="B38" s="180" t="s">
        <v>110</v>
      </c>
      <c r="C38" s="180"/>
      <c r="D38" s="126"/>
      <c r="E38" s="120">
        <v>74930000</v>
      </c>
      <c r="F38" s="15" t="s">
        <v>16</v>
      </c>
      <c r="G38" s="21">
        <f>SUM(E37:E46)</f>
        <v>345777899</v>
      </c>
    </row>
    <row r="39" spans="1:7" s="4" customFormat="1" ht="27" customHeight="1">
      <c r="A39" s="79" t="s">
        <v>47</v>
      </c>
      <c r="B39" s="180" t="s">
        <v>111</v>
      </c>
      <c r="C39" s="180"/>
      <c r="D39" s="126"/>
      <c r="E39" s="120">
        <v>14400000</v>
      </c>
      <c r="F39" s="15" t="s">
        <v>16</v>
      </c>
      <c r="G39" s="21">
        <f>SUM(E37:E39)</f>
        <v>103130000</v>
      </c>
    </row>
    <row r="40" spans="1:7" s="4" customFormat="1" ht="22.5" customHeight="1">
      <c r="A40" s="79" t="s">
        <v>119</v>
      </c>
      <c r="B40" s="180" t="s">
        <v>112</v>
      </c>
      <c r="C40" s="180"/>
      <c r="D40" s="126"/>
      <c r="E40" s="120">
        <v>16799575</v>
      </c>
      <c r="F40" s="15" t="s">
        <v>16</v>
      </c>
      <c r="G40" s="21">
        <f>SUM(E40:E43)</f>
        <v>179967899</v>
      </c>
    </row>
    <row r="41" spans="1:7" s="4" customFormat="1" ht="27.95" customHeight="1">
      <c r="A41" s="79" t="s">
        <v>120</v>
      </c>
      <c r="B41" s="180" t="s">
        <v>113</v>
      </c>
      <c r="C41" s="180"/>
      <c r="D41" s="126"/>
      <c r="E41" s="120">
        <v>50518324</v>
      </c>
      <c r="F41" s="15" t="s">
        <v>16</v>
      </c>
      <c r="G41" s="40">
        <f>SUM(E40:E46)</f>
        <v>242647899</v>
      </c>
    </row>
    <row r="42" spans="1:7" s="4" customFormat="1" ht="22.5" customHeight="1">
      <c r="A42" s="79" t="s">
        <v>121</v>
      </c>
      <c r="B42" s="180" t="s">
        <v>114</v>
      </c>
      <c r="C42" s="180"/>
      <c r="D42" s="126"/>
      <c r="E42" s="120">
        <v>7650000</v>
      </c>
      <c r="F42" s="15" t="s">
        <v>16</v>
      </c>
    </row>
    <row r="43" spans="1:7" s="4" customFormat="1" ht="22.5" customHeight="1">
      <c r="A43" s="79" t="s">
        <v>122</v>
      </c>
      <c r="B43" s="180" t="s">
        <v>115</v>
      </c>
      <c r="C43" s="180"/>
      <c r="D43" s="126"/>
      <c r="E43" s="120">
        <v>105000000</v>
      </c>
      <c r="F43" s="15" t="s">
        <v>16</v>
      </c>
    </row>
    <row r="44" spans="1:7" s="4" customFormat="1" ht="41.25" customHeight="1">
      <c r="A44" s="79" t="s">
        <v>123</v>
      </c>
      <c r="B44" s="180" t="s">
        <v>116</v>
      </c>
      <c r="C44" s="180"/>
      <c r="D44" s="126"/>
      <c r="E44" s="120">
        <v>22700000</v>
      </c>
      <c r="F44" s="15" t="s">
        <v>16</v>
      </c>
      <c r="G44" s="41">
        <f>SUM(E44:E46)</f>
        <v>62680000</v>
      </c>
    </row>
    <row r="45" spans="1:7" s="5" customFormat="1" ht="22.5" customHeight="1">
      <c r="A45" s="79" t="s">
        <v>124</v>
      </c>
      <c r="B45" s="180" t="s">
        <v>117</v>
      </c>
      <c r="C45" s="180"/>
      <c r="D45" s="123"/>
      <c r="E45" s="120">
        <v>14980000</v>
      </c>
      <c r="F45" s="15" t="s">
        <v>16</v>
      </c>
      <c r="G45" s="42"/>
    </row>
    <row r="46" spans="1:7" s="5" customFormat="1" ht="27" customHeight="1">
      <c r="A46" s="79" t="s">
        <v>125</v>
      </c>
      <c r="B46" s="180" t="s">
        <v>118</v>
      </c>
      <c r="C46" s="180"/>
      <c r="D46" s="123"/>
      <c r="E46" s="120">
        <v>25000000</v>
      </c>
      <c r="F46" s="15" t="s">
        <v>16</v>
      </c>
      <c r="G46" s="43"/>
    </row>
    <row r="47" spans="1:7" ht="7.5" customHeight="1">
      <c r="G47" s="43"/>
    </row>
    <row r="48" spans="1:7">
      <c r="A48" s="138" t="s">
        <v>21</v>
      </c>
      <c r="B48" s="138"/>
      <c r="C48" s="138"/>
      <c r="D48" s="138"/>
      <c r="E48" s="121">
        <f>SUM(E27:E46)</f>
        <v>2250460805</v>
      </c>
      <c r="F48" s="22" t="s">
        <v>16</v>
      </c>
      <c r="G48" s="42"/>
    </row>
    <row r="49" spans="1:7">
      <c r="A49" s="107"/>
      <c r="B49" s="107"/>
      <c r="C49" s="107"/>
      <c r="D49" s="124"/>
      <c r="E49" s="121"/>
      <c r="F49" s="22"/>
      <c r="G49" s="42"/>
    </row>
    <row r="50" spans="1:7">
      <c r="A50" s="107"/>
      <c r="B50" s="107"/>
      <c r="C50" s="107"/>
      <c r="D50" s="124"/>
      <c r="E50" s="121"/>
      <c r="F50" s="22"/>
      <c r="G50" s="42"/>
    </row>
    <row r="52" spans="1:7" ht="15" customHeight="1">
      <c r="D52" s="123"/>
      <c r="E52" s="122" t="str">
        <f>Sekcam!E55</f>
        <v>Kalaena Kiri, 13 Oktober 2021</v>
      </c>
    </row>
    <row r="53" spans="1:7">
      <c r="C53" s="44" t="s">
        <v>22</v>
      </c>
      <c r="D53" s="123"/>
      <c r="E53" s="123" t="s">
        <v>23</v>
      </c>
    </row>
    <row r="54" spans="1:7" ht="15" customHeight="1">
      <c r="C54" s="100" t="s">
        <v>167</v>
      </c>
      <c r="D54" s="123"/>
      <c r="E54" s="123" t="s">
        <v>126</v>
      </c>
    </row>
    <row r="55" spans="1:7">
      <c r="C55" s="46"/>
      <c r="D55" s="123"/>
      <c r="E55" s="123"/>
    </row>
    <row r="56" spans="1:7">
      <c r="C56" s="46"/>
      <c r="D56" s="123"/>
      <c r="E56" s="123"/>
    </row>
    <row r="57" spans="1:7">
      <c r="C57" s="46"/>
      <c r="D57" s="123"/>
      <c r="E57" s="123"/>
    </row>
    <row r="58" spans="1:7" ht="15" customHeight="1">
      <c r="C58" s="101" t="s">
        <v>165</v>
      </c>
      <c r="D58" s="126"/>
      <c r="E58" s="124" t="s">
        <v>94</v>
      </c>
    </row>
    <row r="59" spans="1:7">
      <c r="C59" s="46"/>
    </row>
  </sheetData>
  <mergeCells count="39">
    <mergeCell ref="A1:F1"/>
    <mergeCell ref="A2:F2"/>
    <mergeCell ref="B4:C4"/>
    <mergeCell ref="B25:C25"/>
    <mergeCell ref="B26:C26"/>
    <mergeCell ref="B5:C6"/>
    <mergeCell ref="B9:C14"/>
    <mergeCell ref="B15:C17"/>
    <mergeCell ref="B7:C7"/>
    <mergeCell ref="B8:C8"/>
    <mergeCell ref="A5:A6"/>
    <mergeCell ref="A9:A14"/>
    <mergeCell ref="A15:A17"/>
    <mergeCell ref="A19:A21"/>
    <mergeCell ref="A22:A24"/>
    <mergeCell ref="B27:C27"/>
    <mergeCell ref="B28:C28"/>
    <mergeCell ref="B18:C18"/>
    <mergeCell ref="B29:C29"/>
    <mergeCell ref="B30:C30"/>
    <mergeCell ref="B19:C21"/>
    <mergeCell ref="B22:C24"/>
    <mergeCell ref="B31:C31"/>
    <mergeCell ref="B32:C32"/>
    <mergeCell ref="B33:C33"/>
    <mergeCell ref="B34:C34"/>
    <mergeCell ref="B35:C35"/>
    <mergeCell ref="B36:C36"/>
    <mergeCell ref="B37:C37"/>
    <mergeCell ref="B38:C38"/>
    <mergeCell ref="B44:C44"/>
    <mergeCell ref="B45:C45"/>
    <mergeCell ref="B46:C46"/>
    <mergeCell ref="A48:D48"/>
    <mergeCell ref="B39:C39"/>
    <mergeCell ref="B40:C40"/>
    <mergeCell ref="B41:C41"/>
    <mergeCell ref="B42:C42"/>
    <mergeCell ref="B43:C43"/>
  </mergeCells>
  <pageMargins left="0.48" right="0.21" top="0.34" bottom="0.32" header="0.3" footer="0.3"/>
  <pageSetup paperSize="9" orientation="landscape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1"/>
  <sheetViews>
    <sheetView view="pageBreakPreview" topLeftCell="A13" zoomScaleSheetLayoutView="100" workbookViewId="0">
      <selection activeCell="E22" sqref="E22"/>
    </sheetView>
  </sheetViews>
  <sheetFormatPr defaultColWidth="9" defaultRowHeight="15"/>
  <cols>
    <col min="1" max="1" width="6.28515625" style="6" customWidth="1"/>
    <col min="2" max="2" width="6.5703125" customWidth="1"/>
    <col min="3" max="3" width="38" customWidth="1"/>
    <col min="4" max="4" width="35.28515625" customWidth="1"/>
    <col min="5" max="5" width="36.7109375" customWidth="1"/>
    <col min="6" max="6" width="26.85546875" customWidth="1"/>
    <col min="8" max="8" width="14" bestFit="1" customWidth="1"/>
    <col min="9" max="9" width="10.7109375"/>
  </cols>
  <sheetData>
    <row r="1" spans="1:8" s="1" customFormat="1" ht="12">
      <c r="A1" s="146" t="s">
        <v>174</v>
      </c>
      <c r="B1" s="147"/>
      <c r="C1" s="147"/>
      <c r="D1" s="147"/>
      <c r="E1" s="147"/>
      <c r="F1" s="147"/>
    </row>
    <row r="2" spans="1:8" s="1" customFormat="1" ht="12">
      <c r="A2" s="148" t="s">
        <v>0</v>
      </c>
      <c r="B2" s="148"/>
      <c r="C2" s="148"/>
      <c r="D2" s="148"/>
      <c r="E2" s="148"/>
      <c r="F2" s="148"/>
    </row>
    <row r="3" spans="1:8" s="1" customFormat="1" ht="12">
      <c r="A3" s="8"/>
      <c r="B3" s="8"/>
      <c r="C3" s="8"/>
      <c r="D3" s="8"/>
      <c r="E3" s="8"/>
      <c r="F3" s="8"/>
    </row>
    <row r="4" spans="1:8" s="2" customFormat="1" ht="25.5" customHeight="1">
      <c r="A4" s="9" t="s">
        <v>1</v>
      </c>
      <c r="B4" s="149" t="s">
        <v>2</v>
      </c>
      <c r="C4" s="150"/>
      <c r="D4" s="9" t="s">
        <v>95</v>
      </c>
      <c r="E4" s="110" t="s">
        <v>3</v>
      </c>
      <c r="F4" s="9" t="s">
        <v>4</v>
      </c>
    </row>
    <row r="5" spans="1:8" s="3" customFormat="1" ht="33" customHeight="1">
      <c r="A5" s="192" t="s">
        <v>15</v>
      </c>
      <c r="B5" s="197" t="s">
        <v>30</v>
      </c>
      <c r="C5" s="158"/>
      <c r="D5" s="95" t="s">
        <v>127</v>
      </c>
      <c r="E5" s="90" t="s">
        <v>50</v>
      </c>
      <c r="F5" s="12" t="s">
        <v>51</v>
      </c>
    </row>
    <row r="6" spans="1:8" s="29" customFormat="1" ht="33" customHeight="1">
      <c r="A6" s="199"/>
      <c r="B6" s="198"/>
      <c r="C6" s="159"/>
      <c r="D6" s="94" t="s">
        <v>128</v>
      </c>
      <c r="E6" s="90" t="s">
        <v>52</v>
      </c>
      <c r="F6" s="12" t="s">
        <v>53</v>
      </c>
    </row>
    <row r="7" spans="1:8" ht="33" customHeight="1">
      <c r="A7" s="199"/>
      <c r="B7" s="198"/>
      <c r="C7" s="159"/>
      <c r="D7" s="94" t="s">
        <v>129</v>
      </c>
      <c r="E7" s="90" t="s">
        <v>54</v>
      </c>
      <c r="F7" s="12" t="s">
        <v>53</v>
      </c>
    </row>
    <row r="8" spans="1:8" ht="33" customHeight="1">
      <c r="A8" s="200"/>
      <c r="B8" s="155"/>
      <c r="C8" s="157"/>
      <c r="D8" s="94" t="s">
        <v>130</v>
      </c>
      <c r="E8" s="90" t="s">
        <v>55</v>
      </c>
      <c r="F8" s="12" t="s">
        <v>56</v>
      </c>
    </row>
    <row r="9" spans="1:8" s="3" customFormat="1" ht="33" customHeight="1">
      <c r="A9" s="194" t="s">
        <v>17</v>
      </c>
      <c r="B9" s="182" t="s">
        <v>35</v>
      </c>
      <c r="C9" s="183"/>
      <c r="D9" s="94" t="s">
        <v>131</v>
      </c>
      <c r="E9" s="90" t="s">
        <v>63</v>
      </c>
      <c r="F9" s="89" t="s">
        <v>177</v>
      </c>
    </row>
    <row r="10" spans="1:8" s="29" customFormat="1" ht="33" customHeight="1">
      <c r="A10" s="195"/>
      <c r="B10" s="184"/>
      <c r="C10" s="185"/>
      <c r="D10" s="94" t="s">
        <v>132</v>
      </c>
      <c r="E10" s="90" t="s">
        <v>64</v>
      </c>
      <c r="F10" s="12" t="s">
        <v>65</v>
      </c>
    </row>
    <row r="11" spans="1:8" ht="42.75" customHeight="1">
      <c r="A11" s="196"/>
      <c r="B11" s="186"/>
      <c r="C11" s="187"/>
      <c r="D11" s="94" t="s">
        <v>133</v>
      </c>
      <c r="E11" s="90" t="s">
        <v>66</v>
      </c>
      <c r="F11" s="128" t="s">
        <v>178</v>
      </c>
    </row>
    <row r="12" spans="1:8" s="3" customFormat="1" ht="20.25" customHeight="1">
      <c r="A12" s="33"/>
      <c r="B12" s="33"/>
      <c r="C12" s="33"/>
      <c r="D12" s="34"/>
      <c r="E12" s="34"/>
      <c r="F12" s="35"/>
    </row>
    <row r="13" spans="1:8" s="4" customFormat="1" ht="12">
      <c r="A13" s="92" t="s">
        <v>1</v>
      </c>
      <c r="C13" s="108" t="s">
        <v>95</v>
      </c>
      <c r="D13" s="88"/>
      <c r="E13" s="92" t="s">
        <v>13</v>
      </c>
      <c r="F13" s="92" t="s">
        <v>14</v>
      </c>
    </row>
    <row r="14" spans="1:8" s="5" customFormat="1" ht="18" customHeight="1">
      <c r="A14" s="72" t="s">
        <v>15</v>
      </c>
      <c r="B14" s="93" t="s">
        <v>127</v>
      </c>
      <c r="C14" s="93"/>
      <c r="D14" s="93"/>
      <c r="E14" s="18">
        <v>3853423</v>
      </c>
      <c r="F14" s="91" t="s">
        <v>16</v>
      </c>
      <c r="H14" s="18">
        <f>SUM(E14:E17)</f>
        <v>19405083</v>
      </c>
    </row>
    <row r="15" spans="1:8" s="5" customFormat="1" ht="18" customHeight="1">
      <c r="A15" s="72" t="s">
        <v>17</v>
      </c>
      <c r="B15" s="97" t="s">
        <v>128</v>
      </c>
      <c r="C15" s="93"/>
      <c r="D15" s="93"/>
      <c r="E15" s="18">
        <v>3447204</v>
      </c>
      <c r="F15" s="91" t="s">
        <v>16</v>
      </c>
    </row>
    <row r="16" spans="1:8" s="5" customFormat="1" ht="18" customHeight="1">
      <c r="A16" s="72" t="s">
        <v>18</v>
      </c>
      <c r="B16" s="97" t="s">
        <v>129</v>
      </c>
      <c r="C16" s="93"/>
      <c r="D16" s="93"/>
      <c r="E16" s="18">
        <v>4772668</v>
      </c>
      <c r="F16" s="91" t="s">
        <v>16</v>
      </c>
    </row>
    <row r="17" spans="1:8" s="5" customFormat="1" ht="18" customHeight="1">
      <c r="A17" s="72" t="s">
        <v>20</v>
      </c>
      <c r="B17" s="97" t="s">
        <v>130</v>
      </c>
      <c r="C17" s="93"/>
      <c r="D17" s="93"/>
      <c r="E17" s="18">
        <v>7331788</v>
      </c>
      <c r="F17" s="91" t="s">
        <v>16</v>
      </c>
    </row>
    <row r="18" spans="1:8" s="5" customFormat="1" ht="18" customHeight="1">
      <c r="A18" s="72" t="s">
        <v>34</v>
      </c>
      <c r="B18" s="97" t="s">
        <v>131</v>
      </c>
      <c r="C18" s="93"/>
      <c r="D18" s="93"/>
      <c r="E18" s="18">
        <v>15950000</v>
      </c>
      <c r="F18" s="91" t="s">
        <v>16</v>
      </c>
      <c r="H18" s="18">
        <f>SUM(E18:E20)</f>
        <v>44531698</v>
      </c>
    </row>
    <row r="19" spans="1:8" s="5" customFormat="1" ht="18" customHeight="1">
      <c r="A19" s="72" t="s">
        <v>36</v>
      </c>
      <c r="B19" s="97" t="s">
        <v>132</v>
      </c>
      <c r="C19" s="93"/>
      <c r="D19" s="93"/>
      <c r="E19" s="18">
        <v>4651698</v>
      </c>
      <c r="F19" s="91" t="s">
        <v>16</v>
      </c>
    </row>
    <row r="20" spans="1:8" s="5" customFormat="1" ht="18" customHeight="1">
      <c r="A20" s="72" t="s">
        <v>38</v>
      </c>
      <c r="B20" s="5" t="s">
        <v>133</v>
      </c>
      <c r="C20"/>
      <c r="D20" s="93"/>
      <c r="E20" s="18">
        <v>23930000</v>
      </c>
      <c r="F20" s="91" t="s">
        <v>16</v>
      </c>
    </row>
    <row r="21" spans="1:8" ht="3.75" customHeight="1">
      <c r="B21" s="5"/>
      <c r="E21" s="27"/>
      <c r="F21" s="6"/>
    </row>
    <row r="22" spans="1:8">
      <c r="B22" s="92"/>
      <c r="C22" s="92" t="s">
        <v>21</v>
      </c>
      <c r="D22" s="92"/>
      <c r="E22" s="24">
        <f>SUM(E14:E20)</f>
        <v>63936781</v>
      </c>
      <c r="F22" s="22" t="s">
        <v>16</v>
      </c>
    </row>
    <row r="24" spans="1:8">
      <c r="D24" s="91"/>
      <c r="E24" s="102" t="str">
        <f>'Kasubag. Umum'!E52</f>
        <v>Kalaena Kiri, 13 Oktober 2021</v>
      </c>
    </row>
    <row r="25" spans="1:8">
      <c r="C25" s="91" t="s">
        <v>22</v>
      </c>
      <c r="D25" s="91"/>
      <c r="E25" s="25" t="s">
        <v>23</v>
      </c>
    </row>
    <row r="26" spans="1:8">
      <c r="C26" s="91" t="s">
        <v>134</v>
      </c>
      <c r="D26" s="91"/>
      <c r="E26" s="102" t="s">
        <v>176</v>
      </c>
    </row>
    <row r="27" spans="1:8">
      <c r="C27" s="5"/>
      <c r="D27" s="91"/>
      <c r="E27" s="5"/>
    </row>
    <row r="28" spans="1:8">
      <c r="C28" s="5"/>
      <c r="D28" s="91"/>
      <c r="E28" s="5"/>
    </row>
    <row r="29" spans="1:8">
      <c r="C29" s="5"/>
      <c r="D29" s="91"/>
      <c r="E29" s="5"/>
    </row>
    <row r="30" spans="1:8">
      <c r="C30" s="101" t="s">
        <v>165</v>
      </c>
      <c r="D30" s="92"/>
      <c r="E30" s="127" t="s">
        <v>94</v>
      </c>
    </row>
    <row r="31" spans="1:8">
      <c r="C31" s="5"/>
    </row>
  </sheetData>
  <mergeCells count="7">
    <mergeCell ref="A2:F2"/>
    <mergeCell ref="A1:F1"/>
    <mergeCell ref="A9:A11"/>
    <mergeCell ref="B9:C11"/>
    <mergeCell ref="B5:C8"/>
    <mergeCell ref="B4:C4"/>
    <mergeCell ref="A5:A8"/>
  </mergeCells>
  <pageMargins left="0.5" right="0.41" top="0.34" bottom="0.31" header="0.3" footer="0.3"/>
  <pageSetup paperSize="9" scale="90" orientation="landscape" horizontalDpi="4294967293" r:id="rId1"/>
  <rowBreaks count="1" manualBreakCount="1">
    <brk id="32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5"/>
  <sheetViews>
    <sheetView view="pageBreakPreview" topLeftCell="A7" zoomScaleSheetLayoutView="100" workbookViewId="0">
      <selection activeCell="E23" sqref="E23"/>
    </sheetView>
  </sheetViews>
  <sheetFormatPr defaultColWidth="9" defaultRowHeight="15"/>
  <cols>
    <col min="1" max="1" width="4" style="6" customWidth="1"/>
    <col min="2" max="2" width="6.5703125" customWidth="1"/>
    <col min="3" max="3" width="43.42578125" customWidth="1"/>
    <col min="4" max="4" width="29.85546875" customWidth="1"/>
    <col min="5" max="5" width="7.42578125" customWidth="1"/>
    <col min="6" max="6" width="23.42578125" customWidth="1"/>
    <col min="7" max="7" width="17.7109375" customWidth="1"/>
  </cols>
  <sheetData>
    <row r="1" spans="1:7" s="1" customFormat="1" ht="12">
      <c r="A1" s="146" t="s">
        <v>174</v>
      </c>
      <c r="B1" s="147"/>
      <c r="C1" s="147"/>
      <c r="D1" s="147"/>
      <c r="E1" s="147"/>
      <c r="F1" s="147"/>
      <c r="G1" s="147"/>
    </row>
    <row r="2" spans="1:7" s="1" customFormat="1" ht="12">
      <c r="A2" s="148" t="s">
        <v>0</v>
      </c>
      <c r="B2" s="148"/>
      <c r="C2" s="148"/>
      <c r="D2" s="148"/>
      <c r="E2" s="148"/>
      <c r="F2" s="148"/>
      <c r="G2" s="148"/>
    </row>
    <row r="3" spans="1:7" s="1" customFormat="1" ht="3.75" customHeight="1">
      <c r="A3" s="7"/>
      <c r="B3" s="7"/>
      <c r="C3" s="7"/>
      <c r="D3" s="7"/>
      <c r="E3" s="7"/>
      <c r="F3" s="7"/>
      <c r="G3" s="7"/>
    </row>
    <row r="4" spans="1:7" s="1" customFormat="1" ht="12">
      <c r="A4" s="8"/>
      <c r="B4" s="8"/>
      <c r="C4" s="8"/>
      <c r="D4" s="8"/>
      <c r="E4" s="8"/>
      <c r="F4" s="8"/>
      <c r="G4" s="8"/>
    </row>
    <row r="5" spans="1:7" s="2" customFormat="1" ht="25.5" customHeight="1">
      <c r="A5" s="9" t="s">
        <v>1</v>
      </c>
      <c r="B5" s="149" t="s">
        <v>2</v>
      </c>
      <c r="C5" s="150"/>
      <c r="D5" s="9" t="s">
        <v>95</v>
      </c>
      <c r="E5" s="151" t="s">
        <v>3</v>
      </c>
      <c r="F5" s="150"/>
      <c r="G5" s="9" t="s">
        <v>4</v>
      </c>
    </row>
    <row r="6" spans="1:7" s="3" customFormat="1" ht="51.75" customHeight="1">
      <c r="A6" s="192" t="s">
        <v>15</v>
      </c>
      <c r="B6" s="188" t="s">
        <v>7</v>
      </c>
      <c r="C6" s="160"/>
      <c r="D6" s="109" t="s">
        <v>135</v>
      </c>
      <c r="E6" s="145" t="s">
        <v>136</v>
      </c>
      <c r="F6" s="145"/>
      <c r="G6" s="12">
        <v>1</v>
      </c>
    </row>
    <row r="7" spans="1:7" s="3" customFormat="1" ht="51.75" customHeight="1">
      <c r="A7" s="193"/>
      <c r="B7" s="141"/>
      <c r="C7" s="142"/>
      <c r="D7" s="109" t="s">
        <v>137</v>
      </c>
      <c r="E7" s="145" t="s">
        <v>138</v>
      </c>
      <c r="F7" s="145"/>
      <c r="G7" s="12" t="s">
        <v>139</v>
      </c>
    </row>
    <row r="8" spans="1:7" ht="12.75" customHeight="1">
      <c r="A8" s="13"/>
      <c r="B8" s="13"/>
      <c r="C8" s="13"/>
      <c r="E8" s="6"/>
      <c r="F8" s="6"/>
    </row>
    <row r="9" spans="1:7" ht="12.75" customHeight="1">
      <c r="A9" s="13"/>
      <c r="B9" s="13"/>
      <c r="C9" s="13"/>
      <c r="E9" s="6"/>
      <c r="F9" s="6"/>
    </row>
    <row r="10" spans="1:7" ht="12.75" customHeight="1"/>
    <row r="11" spans="1:7" s="4" customFormat="1" ht="12">
      <c r="A11" s="14" t="s">
        <v>1</v>
      </c>
      <c r="C11" s="111" t="s">
        <v>95</v>
      </c>
      <c r="D11" s="14"/>
      <c r="F11" s="14" t="s">
        <v>13</v>
      </c>
      <c r="G11" s="14" t="s">
        <v>14</v>
      </c>
    </row>
    <row r="12" spans="1:7" s="5" customFormat="1" ht="15.75" customHeight="1">
      <c r="A12" s="72" t="s">
        <v>15</v>
      </c>
      <c r="B12" s="201" t="s">
        <v>135</v>
      </c>
      <c r="C12" s="201"/>
      <c r="D12" s="201"/>
      <c r="E12" s="17"/>
      <c r="F12" s="18">
        <v>13026925</v>
      </c>
      <c r="G12" s="19" t="s">
        <v>16</v>
      </c>
    </row>
    <row r="13" spans="1:7" s="5" customFormat="1" ht="15.75" customHeight="1">
      <c r="A13" s="72" t="s">
        <v>17</v>
      </c>
      <c r="B13" s="25" t="s">
        <v>137</v>
      </c>
      <c r="C13" s="25"/>
      <c r="D13" s="28"/>
      <c r="E13" s="17"/>
      <c r="F13" s="18">
        <v>80398905</v>
      </c>
      <c r="G13" s="19" t="s">
        <v>16</v>
      </c>
    </row>
    <row r="14" spans="1:7" ht="2.25" customHeight="1">
      <c r="F14" s="27"/>
      <c r="G14" s="6"/>
    </row>
    <row r="15" spans="1:7">
      <c r="B15" s="88"/>
      <c r="C15" s="108" t="s">
        <v>21</v>
      </c>
      <c r="D15" s="88"/>
      <c r="E15" s="20"/>
      <c r="F15" s="24">
        <f>SUM(F12:F13)</f>
        <v>93425830</v>
      </c>
      <c r="G15" s="22" t="s">
        <v>16</v>
      </c>
    </row>
    <row r="16" spans="1:7">
      <c r="A16" s="108"/>
      <c r="B16" s="108"/>
      <c r="C16" s="108"/>
      <c r="D16" s="108"/>
      <c r="E16" s="20"/>
      <c r="F16" s="24"/>
      <c r="G16" s="22"/>
    </row>
    <row r="17" spans="3:7">
      <c r="F17" s="27"/>
      <c r="G17" s="6"/>
    </row>
    <row r="18" spans="3:7">
      <c r="D18" s="19"/>
      <c r="E18" s="144" t="str">
        <f>'Kasubag. Perencanaan'!E24</f>
        <v>Kalaena Kiri, 13 Oktober 2021</v>
      </c>
      <c r="F18" s="137"/>
      <c r="G18" s="6"/>
    </row>
    <row r="19" spans="3:7">
      <c r="C19" s="19" t="s">
        <v>22</v>
      </c>
      <c r="D19" s="19"/>
      <c r="E19" s="137" t="s">
        <v>23</v>
      </c>
      <c r="F19" s="137"/>
    </row>
    <row r="20" spans="3:7">
      <c r="C20" s="19" t="s">
        <v>140</v>
      </c>
      <c r="D20" s="19"/>
      <c r="E20" s="25" t="s">
        <v>141</v>
      </c>
      <c r="F20" s="25"/>
    </row>
    <row r="21" spans="3:7">
      <c r="C21" s="5"/>
      <c r="D21" s="19"/>
      <c r="E21" s="5"/>
    </row>
    <row r="22" spans="3:7">
      <c r="C22" s="5"/>
      <c r="D22" s="19"/>
      <c r="E22" s="5"/>
    </row>
    <row r="23" spans="3:7">
      <c r="C23" s="5"/>
      <c r="D23" s="19"/>
      <c r="E23" s="5"/>
    </row>
    <row r="24" spans="3:7">
      <c r="C24" s="103" t="s">
        <v>165</v>
      </c>
      <c r="D24" s="14"/>
      <c r="E24" s="138" t="s">
        <v>142</v>
      </c>
      <c r="F24" s="138"/>
    </row>
    <row r="25" spans="3:7">
      <c r="C25" s="5"/>
    </row>
  </sheetData>
  <mergeCells count="12">
    <mergeCell ref="A1:G1"/>
    <mergeCell ref="A2:G2"/>
    <mergeCell ref="B5:C5"/>
    <mergeCell ref="E5:F5"/>
    <mergeCell ref="E6:F6"/>
    <mergeCell ref="E19:F19"/>
    <mergeCell ref="E24:F24"/>
    <mergeCell ref="A6:A7"/>
    <mergeCell ref="B6:C7"/>
    <mergeCell ref="E7:F7"/>
    <mergeCell ref="B12:D12"/>
    <mergeCell ref="E18:F18"/>
  </mergeCells>
  <pageMargins left="0.57999999999999996" right="0.57999999999999996" top="0.37" bottom="0.75" header="0.3" footer="0.3"/>
  <pageSetup paperSize="9" orientation="landscape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4"/>
  <sheetViews>
    <sheetView view="pageBreakPreview" zoomScaleSheetLayoutView="100" workbookViewId="0">
      <selection activeCell="D10" sqref="D10"/>
    </sheetView>
  </sheetViews>
  <sheetFormatPr defaultColWidth="9" defaultRowHeight="15"/>
  <cols>
    <col min="1" max="1" width="4" style="6" customWidth="1"/>
    <col min="2" max="2" width="6.5703125" customWidth="1"/>
    <col min="3" max="3" width="43.42578125" customWidth="1"/>
    <col min="4" max="4" width="35.5703125" customWidth="1"/>
    <col min="5" max="5" width="7.42578125" customWidth="1"/>
    <col min="6" max="6" width="25.140625" customWidth="1"/>
    <col min="7" max="7" width="15.5703125" style="6" customWidth="1"/>
  </cols>
  <sheetData>
    <row r="1" spans="1:7" s="1" customFormat="1" ht="12">
      <c r="A1" s="146" t="s">
        <v>185</v>
      </c>
      <c r="B1" s="147"/>
      <c r="C1" s="147"/>
      <c r="D1" s="147"/>
      <c r="E1" s="147"/>
      <c r="F1" s="147"/>
      <c r="G1" s="147"/>
    </row>
    <row r="2" spans="1:7" s="1" customFormat="1" ht="12">
      <c r="A2" s="148" t="s">
        <v>0</v>
      </c>
      <c r="B2" s="148"/>
      <c r="C2" s="148"/>
      <c r="D2" s="148"/>
      <c r="E2" s="148"/>
      <c r="F2" s="148"/>
      <c r="G2" s="148"/>
    </row>
    <row r="3" spans="1:7" s="1" customFormat="1" ht="12">
      <c r="A3" s="7"/>
      <c r="B3" s="7"/>
      <c r="C3" s="7"/>
      <c r="D3" s="7"/>
      <c r="E3" s="7"/>
      <c r="F3" s="7"/>
      <c r="G3" s="7"/>
    </row>
    <row r="4" spans="1:7" s="1" customFormat="1" ht="12">
      <c r="A4" s="8"/>
      <c r="B4" s="8"/>
      <c r="C4" s="8"/>
      <c r="D4" s="8"/>
      <c r="E4" s="8"/>
      <c r="F4" s="8"/>
      <c r="G4" s="8"/>
    </row>
    <row r="5" spans="1:7" s="2" customFormat="1" ht="25.5" customHeight="1">
      <c r="A5" s="9" t="s">
        <v>1</v>
      </c>
      <c r="B5" s="149" t="s">
        <v>2</v>
      </c>
      <c r="C5" s="150"/>
      <c r="D5" s="9" t="s">
        <v>95</v>
      </c>
      <c r="E5" s="151" t="s">
        <v>3</v>
      </c>
      <c r="F5" s="150"/>
      <c r="G5" s="9" t="s">
        <v>4</v>
      </c>
    </row>
    <row r="6" spans="1:7" s="3" customFormat="1" ht="39" customHeight="1">
      <c r="A6" s="78" t="s">
        <v>15</v>
      </c>
      <c r="B6" s="139" t="s">
        <v>19</v>
      </c>
      <c r="C6" s="203"/>
      <c r="D6" s="11" t="s">
        <v>143</v>
      </c>
      <c r="E6" s="145" t="s">
        <v>144</v>
      </c>
      <c r="F6" s="145"/>
      <c r="G6" s="12">
        <v>1</v>
      </c>
    </row>
    <row r="7" spans="1:7" ht="12.75" customHeight="1">
      <c r="A7" s="13"/>
      <c r="B7" s="13"/>
      <c r="C7" s="13"/>
      <c r="E7" s="6"/>
      <c r="F7" s="6"/>
    </row>
    <row r="8" spans="1:7" ht="12.75" customHeight="1">
      <c r="A8" s="13"/>
      <c r="B8" s="13"/>
      <c r="C8" s="13"/>
      <c r="E8" s="6"/>
      <c r="F8" s="6"/>
    </row>
    <row r="9" spans="1:7" ht="12.75" customHeight="1">
      <c r="A9" s="13"/>
      <c r="B9" s="13"/>
      <c r="C9" s="13"/>
      <c r="E9" s="6"/>
      <c r="F9" s="6"/>
    </row>
    <row r="10" spans="1:7" ht="12.75" customHeight="1">
      <c r="B10" s="26"/>
    </row>
    <row r="11" spans="1:7" s="4" customFormat="1" ht="12">
      <c r="A11" s="14" t="s">
        <v>1</v>
      </c>
      <c r="B11" s="202" t="s">
        <v>95</v>
      </c>
      <c r="C11" s="138"/>
      <c r="D11" s="14"/>
      <c r="F11" s="14" t="s">
        <v>13</v>
      </c>
      <c r="G11" s="14" t="s">
        <v>14</v>
      </c>
    </row>
    <row r="12" spans="1:7" s="5" customFormat="1" ht="15.75" customHeight="1">
      <c r="A12" s="72" t="s">
        <v>15</v>
      </c>
      <c r="B12" s="201" t="s">
        <v>143</v>
      </c>
      <c r="C12" s="201"/>
      <c r="D12" s="201"/>
      <c r="E12" s="17"/>
      <c r="F12" s="18">
        <v>15858719</v>
      </c>
      <c r="G12" s="19" t="s">
        <v>16</v>
      </c>
    </row>
    <row r="13" spans="1:7" ht="9" customHeight="1">
      <c r="F13" s="27"/>
    </row>
    <row r="14" spans="1:7">
      <c r="B14" s="138" t="s">
        <v>21</v>
      </c>
      <c r="C14" s="138"/>
      <c r="D14" s="88"/>
      <c r="E14" s="20"/>
      <c r="F14" s="24">
        <f>SUM(F12:F12)</f>
        <v>15858719</v>
      </c>
      <c r="G14" s="22" t="s">
        <v>16</v>
      </c>
    </row>
    <row r="15" spans="1:7">
      <c r="B15" s="108"/>
      <c r="C15" s="108"/>
      <c r="D15" s="88"/>
      <c r="E15" s="20"/>
      <c r="F15" s="24"/>
      <c r="G15" s="22"/>
    </row>
    <row r="17" spans="3:6">
      <c r="D17" s="19"/>
      <c r="E17" s="144" t="str">
        <f>PMD!E18</f>
        <v>Kalaena Kiri, 13 Oktober 2021</v>
      </c>
      <c r="F17" s="137"/>
    </row>
    <row r="18" spans="3:6">
      <c r="C18" s="19" t="s">
        <v>22</v>
      </c>
      <c r="D18" s="19"/>
      <c r="E18" s="137" t="s">
        <v>23</v>
      </c>
      <c r="F18" s="137"/>
    </row>
    <row r="19" spans="3:6">
      <c r="C19" s="19" t="s">
        <v>140</v>
      </c>
      <c r="D19" s="19"/>
      <c r="E19" s="25" t="s">
        <v>145</v>
      </c>
      <c r="F19" s="25"/>
    </row>
    <row r="20" spans="3:6">
      <c r="C20" s="5"/>
      <c r="D20" s="19"/>
      <c r="E20" s="5"/>
    </row>
    <row r="21" spans="3:6">
      <c r="C21" s="5"/>
      <c r="D21" s="19"/>
      <c r="E21" s="5"/>
    </row>
    <row r="22" spans="3:6">
      <c r="C22" s="5"/>
      <c r="D22" s="19"/>
      <c r="E22" s="5"/>
    </row>
    <row r="23" spans="3:6">
      <c r="C23" s="103" t="s">
        <v>165</v>
      </c>
      <c r="D23" s="14"/>
      <c r="E23" s="138" t="s">
        <v>146</v>
      </c>
      <c r="F23" s="138"/>
    </row>
    <row r="24" spans="3:6">
      <c r="C24" s="5"/>
    </row>
  </sheetData>
  <mergeCells count="12">
    <mergeCell ref="A1:G1"/>
    <mergeCell ref="A2:G2"/>
    <mergeCell ref="B5:C5"/>
    <mergeCell ref="E5:F5"/>
    <mergeCell ref="B6:C6"/>
    <mergeCell ref="E6:F6"/>
    <mergeCell ref="E23:F23"/>
    <mergeCell ref="B11:C11"/>
    <mergeCell ref="B12:D12"/>
    <mergeCell ref="E17:F17"/>
    <mergeCell ref="E18:F18"/>
    <mergeCell ref="B14:C14"/>
  </mergeCells>
  <pageMargins left="0.49" right="0.3" top="0.4" bottom="0.75" header="0.3" footer="0.3"/>
  <pageSetup paperSize="9" orientation="landscape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6"/>
  <sheetViews>
    <sheetView view="pageBreakPreview" topLeftCell="A11" zoomScaleSheetLayoutView="100" workbookViewId="0">
      <selection activeCell="E12" sqref="E12"/>
    </sheetView>
  </sheetViews>
  <sheetFormatPr defaultColWidth="9" defaultRowHeight="15"/>
  <cols>
    <col min="1" max="1" width="5.5703125" style="6" customWidth="1"/>
    <col min="2" max="2" width="6.5703125" customWidth="1"/>
    <col min="3" max="3" width="43.42578125" customWidth="1"/>
    <col min="4" max="4" width="31.42578125" customWidth="1"/>
    <col min="5" max="5" width="7.42578125" customWidth="1"/>
    <col min="6" max="6" width="21.28515625" customWidth="1"/>
    <col min="7" max="7" width="18.140625" style="6" customWidth="1"/>
  </cols>
  <sheetData>
    <row r="1" spans="1:7" s="1" customFormat="1" ht="12">
      <c r="A1" s="146" t="s">
        <v>174</v>
      </c>
      <c r="B1" s="147"/>
      <c r="C1" s="147"/>
      <c r="D1" s="147"/>
      <c r="E1" s="147"/>
      <c r="F1" s="147"/>
      <c r="G1" s="147"/>
    </row>
    <row r="2" spans="1:7" s="1" customFormat="1" ht="12">
      <c r="A2" s="148" t="s">
        <v>0</v>
      </c>
      <c r="B2" s="148"/>
      <c r="C2" s="148"/>
      <c r="D2" s="148"/>
      <c r="E2" s="148"/>
      <c r="F2" s="148"/>
      <c r="G2" s="148"/>
    </row>
    <row r="3" spans="1:7" s="1" customFormat="1" ht="12">
      <c r="A3" s="7"/>
      <c r="B3" s="7"/>
      <c r="C3" s="7"/>
      <c r="D3" s="7"/>
      <c r="E3" s="7"/>
      <c r="F3" s="7"/>
      <c r="G3" s="7"/>
    </row>
    <row r="4" spans="1:7" s="1" customFormat="1" ht="12">
      <c r="A4" s="8"/>
      <c r="B4" s="8"/>
      <c r="C4" s="8"/>
      <c r="D4" s="8"/>
      <c r="E4" s="8"/>
      <c r="F4" s="8"/>
      <c r="G4" s="8"/>
    </row>
    <row r="5" spans="1:7" s="2" customFormat="1" ht="25.5" customHeight="1">
      <c r="A5" s="9" t="s">
        <v>1</v>
      </c>
      <c r="B5" s="149" t="s">
        <v>2</v>
      </c>
      <c r="C5" s="150"/>
      <c r="D5" s="9" t="s">
        <v>95</v>
      </c>
      <c r="E5" s="151" t="s">
        <v>3</v>
      </c>
      <c r="F5" s="150"/>
      <c r="G5" s="9" t="s">
        <v>4</v>
      </c>
    </row>
    <row r="6" spans="1:7" s="3" customFormat="1" ht="57" customHeight="1">
      <c r="A6" s="192" t="s">
        <v>15</v>
      </c>
      <c r="B6" s="188" t="s">
        <v>11</v>
      </c>
      <c r="C6" s="160"/>
      <c r="D6" s="11" t="s">
        <v>147</v>
      </c>
      <c r="E6" s="145" t="s">
        <v>148</v>
      </c>
      <c r="F6" s="145"/>
      <c r="G6" s="12">
        <v>1</v>
      </c>
    </row>
    <row r="7" spans="1:7" s="3" customFormat="1" ht="56.25" customHeight="1">
      <c r="A7" s="174"/>
      <c r="B7" s="189"/>
      <c r="C7" s="161"/>
      <c r="D7" s="11" t="s">
        <v>149</v>
      </c>
      <c r="E7" s="145" t="s">
        <v>150</v>
      </c>
      <c r="F7" s="145"/>
      <c r="G7" s="12">
        <v>1</v>
      </c>
    </row>
    <row r="8" spans="1:7" s="3" customFormat="1" ht="39" customHeight="1">
      <c r="A8" s="193"/>
      <c r="B8" s="141"/>
      <c r="C8" s="142"/>
      <c r="D8" s="11" t="s">
        <v>151</v>
      </c>
      <c r="E8" s="145" t="s">
        <v>152</v>
      </c>
      <c r="F8" s="145"/>
      <c r="G8" s="12">
        <v>1</v>
      </c>
    </row>
    <row r="9" spans="1:7" ht="12.75" customHeight="1">
      <c r="A9" s="13"/>
      <c r="B9" s="13"/>
      <c r="C9" s="13"/>
      <c r="E9" s="6"/>
      <c r="F9" s="6"/>
    </row>
    <row r="10" spans="1:7" ht="12.75" customHeight="1"/>
    <row r="11" spans="1:7" s="4" customFormat="1" ht="12">
      <c r="A11" s="14" t="s">
        <v>1</v>
      </c>
      <c r="B11" s="138" t="s">
        <v>95</v>
      </c>
      <c r="C11" s="138"/>
      <c r="D11" s="14"/>
      <c r="F11" s="14" t="s">
        <v>13</v>
      </c>
      <c r="G11" s="14" t="s">
        <v>14</v>
      </c>
    </row>
    <row r="12" spans="1:7" s="5" customFormat="1" ht="15.75" customHeight="1">
      <c r="A12" s="72" t="s">
        <v>15</v>
      </c>
      <c r="B12" s="201" t="s">
        <v>147</v>
      </c>
      <c r="C12" s="201"/>
      <c r="D12" s="201"/>
      <c r="E12" s="17"/>
      <c r="F12" s="18">
        <v>12874226</v>
      </c>
      <c r="G12" s="19" t="s">
        <v>16</v>
      </c>
    </row>
    <row r="13" spans="1:7">
      <c r="A13" s="72" t="s">
        <v>17</v>
      </c>
      <c r="B13" s="5" t="s">
        <v>149</v>
      </c>
      <c r="C13" s="5"/>
      <c r="E13" s="17"/>
      <c r="F13" s="18">
        <v>7218909</v>
      </c>
      <c r="G13" s="19" t="s">
        <v>16</v>
      </c>
    </row>
    <row r="14" spans="1:7">
      <c r="A14" s="72" t="s">
        <v>18</v>
      </c>
      <c r="B14" s="5" t="s">
        <v>151</v>
      </c>
      <c r="C14" s="5"/>
      <c r="E14" s="17"/>
      <c r="F14" s="18">
        <v>20888156</v>
      </c>
      <c r="G14" s="19" t="s">
        <v>16</v>
      </c>
    </row>
    <row r="15" spans="1:7" ht="6" customHeight="1">
      <c r="A15" s="72"/>
      <c r="B15" s="5"/>
      <c r="C15" s="5"/>
      <c r="E15" s="17"/>
      <c r="F15" s="18"/>
      <c r="G15" s="99"/>
    </row>
    <row r="16" spans="1:7">
      <c r="B16" s="138" t="s">
        <v>21</v>
      </c>
      <c r="C16" s="138"/>
      <c r="D16" s="88"/>
      <c r="E16" s="20"/>
      <c r="F16" s="24">
        <f>SUM(F12:F14)</f>
        <v>40981291</v>
      </c>
      <c r="G16" s="22" t="s">
        <v>16</v>
      </c>
    </row>
    <row r="19" spans="3:6">
      <c r="D19" s="19"/>
      <c r="E19" s="144" t="str">
        <f>Camat!E20</f>
        <v>Kalaena Kiri, 13 Oktober 2021</v>
      </c>
      <c r="F19" s="137"/>
    </row>
    <row r="20" spans="3:6">
      <c r="C20" s="19" t="s">
        <v>22</v>
      </c>
      <c r="D20" s="19"/>
      <c r="E20" s="137" t="s">
        <v>23</v>
      </c>
      <c r="F20" s="137"/>
    </row>
    <row r="21" spans="3:6">
      <c r="C21" s="19" t="s">
        <v>140</v>
      </c>
      <c r="D21" s="19"/>
      <c r="E21" s="25" t="s">
        <v>153</v>
      </c>
      <c r="F21" s="25"/>
    </row>
    <row r="22" spans="3:6">
      <c r="C22" s="5"/>
      <c r="D22" s="19"/>
      <c r="E22" s="5"/>
    </row>
    <row r="23" spans="3:6">
      <c r="C23" s="5"/>
      <c r="D23" s="19"/>
      <c r="E23" s="5"/>
    </row>
    <row r="24" spans="3:6">
      <c r="C24" s="5"/>
      <c r="D24" s="19"/>
      <c r="E24" s="5"/>
    </row>
    <row r="25" spans="3:6">
      <c r="C25" s="103" t="s">
        <v>165</v>
      </c>
      <c r="D25" s="14"/>
      <c r="E25" s="138" t="s">
        <v>154</v>
      </c>
      <c r="F25" s="138"/>
    </row>
    <row r="26" spans="3:6">
      <c r="C26" s="5"/>
    </row>
  </sheetData>
  <mergeCells count="15">
    <mergeCell ref="A1:G1"/>
    <mergeCell ref="A2:G2"/>
    <mergeCell ref="B5:C5"/>
    <mergeCell ref="E5:F5"/>
    <mergeCell ref="E6:F6"/>
    <mergeCell ref="E19:F19"/>
    <mergeCell ref="E20:F20"/>
    <mergeCell ref="E25:F25"/>
    <mergeCell ref="A6:A8"/>
    <mergeCell ref="B6:C8"/>
    <mergeCell ref="E7:F7"/>
    <mergeCell ref="E8:F8"/>
    <mergeCell ref="B11:C11"/>
    <mergeCell ref="B12:D12"/>
    <mergeCell ref="B16:C16"/>
  </mergeCells>
  <pageMargins left="0.45" right="0.36" top="0.5" bottom="0.75" header="0.3" footer="0.3"/>
  <pageSetup paperSize="9" orientation="landscape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3"/>
  <sheetViews>
    <sheetView view="pageBreakPreview" zoomScaleSheetLayoutView="100" workbookViewId="0">
      <selection activeCell="F13" sqref="F13"/>
    </sheetView>
  </sheetViews>
  <sheetFormatPr defaultColWidth="9" defaultRowHeight="15"/>
  <cols>
    <col min="1" max="1" width="4" style="6" customWidth="1"/>
    <col min="2" max="2" width="6.5703125" customWidth="1"/>
    <col min="3" max="3" width="37.5703125" customWidth="1"/>
    <col min="4" max="4" width="34.5703125" customWidth="1"/>
    <col min="5" max="5" width="7.42578125" customWidth="1"/>
    <col min="6" max="6" width="25.5703125" customWidth="1"/>
    <col min="7" max="7" width="18" style="6" customWidth="1"/>
  </cols>
  <sheetData>
    <row r="1" spans="1:7" s="1" customFormat="1" ht="12">
      <c r="A1" s="146" t="s">
        <v>174</v>
      </c>
      <c r="B1" s="147"/>
      <c r="C1" s="147"/>
      <c r="D1" s="147"/>
      <c r="E1" s="147"/>
      <c r="F1" s="147"/>
      <c r="G1" s="147"/>
    </row>
    <row r="2" spans="1:7" s="1" customFormat="1" ht="12">
      <c r="A2" s="148" t="s">
        <v>0</v>
      </c>
      <c r="B2" s="148"/>
      <c r="C2" s="148"/>
      <c r="D2" s="148"/>
      <c r="E2" s="148"/>
      <c r="F2" s="148"/>
      <c r="G2" s="148"/>
    </row>
    <row r="3" spans="1:7" s="1" customFormat="1" ht="12">
      <c r="A3" s="7"/>
      <c r="B3" s="7"/>
      <c r="C3" s="7"/>
      <c r="D3" s="7"/>
      <c r="E3" s="7"/>
      <c r="F3" s="7"/>
      <c r="G3" s="7"/>
    </row>
    <row r="4" spans="1:7" s="1" customFormat="1" ht="12">
      <c r="A4" s="8"/>
      <c r="B4" s="8"/>
      <c r="C4" s="8"/>
      <c r="D4" s="8"/>
      <c r="E4" s="8"/>
      <c r="F4" s="8"/>
      <c r="G4" s="8"/>
    </row>
    <row r="5" spans="1:7" s="2" customFormat="1" ht="25.5" customHeight="1">
      <c r="A5" s="9" t="s">
        <v>1</v>
      </c>
      <c r="B5" s="149" t="s">
        <v>2</v>
      </c>
      <c r="C5" s="150"/>
      <c r="D5" s="9" t="s">
        <v>95</v>
      </c>
      <c r="E5" s="151" t="s">
        <v>3</v>
      </c>
      <c r="F5" s="150"/>
      <c r="G5" s="9" t="s">
        <v>4</v>
      </c>
    </row>
    <row r="6" spans="1:7" s="3" customFormat="1" ht="39" customHeight="1">
      <c r="A6" s="78" t="s">
        <v>15</v>
      </c>
      <c r="B6" s="139" t="s">
        <v>5</v>
      </c>
      <c r="C6" s="140"/>
      <c r="D6" s="11" t="s">
        <v>155</v>
      </c>
      <c r="E6" s="145" t="s">
        <v>156</v>
      </c>
      <c r="F6" s="145"/>
      <c r="G6" s="12" t="s">
        <v>157</v>
      </c>
    </row>
    <row r="7" spans="1:7" ht="12.75" customHeight="1">
      <c r="A7" s="13"/>
      <c r="B7" s="13"/>
      <c r="C7" s="13"/>
      <c r="E7" s="6"/>
      <c r="F7" s="6"/>
    </row>
    <row r="8" spans="1:7" ht="12.75" customHeight="1">
      <c r="A8" s="13"/>
      <c r="B8" s="13"/>
      <c r="C8" s="13"/>
      <c r="E8" s="6"/>
      <c r="F8" s="6"/>
    </row>
    <row r="9" spans="1:7" ht="2.1" customHeight="1">
      <c r="A9" s="13"/>
      <c r="B9" s="13"/>
      <c r="C9" s="13"/>
      <c r="E9" s="6"/>
      <c r="F9" s="6"/>
    </row>
    <row r="10" spans="1:7" s="4" customFormat="1" ht="21.95" customHeight="1">
      <c r="A10" s="14" t="s">
        <v>1</v>
      </c>
      <c r="B10" s="138" t="s">
        <v>95</v>
      </c>
      <c r="C10" s="138"/>
      <c r="D10" s="14"/>
      <c r="F10" s="14" t="s">
        <v>13</v>
      </c>
      <c r="G10" s="14" t="s">
        <v>14</v>
      </c>
    </row>
    <row r="11" spans="1:7" s="5" customFormat="1" ht="27.95" customHeight="1">
      <c r="A11" s="80" t="s">
        <v>15</v>
      </c>
      <c r="B11" s="204" t="s">
        <v>155</v>
      </c>
      <c r="C11" s="204"/>
      <c r="D11" s="204"/>
      <c r="E11" s="17"/>
      <c r="F11" s="18">
        <v>14533281</v>
      </c>
      <c r="G11" s="19" t="s">
        <v>16</v>
      </c>
    </row>
    <row r="12" spans="1:7" ht="4.5" customHeight="1"/>
    <row r="13" spans="1:7">
      <c r="A13" s="88"/>
      <c r="B13" s="138" t="s">
        <v>21</v>
      </c>
      <c r="C13" s="138"/>
      <c r="D13" s="88"/>
      <c r="E13" s="20"/>
      <c r="F13" s="21">
        <f>SUM(F11)</f>
        <v>14533281</v>
      </c>
      <c r="G13" s="22" t="s">
        <v>16</v>
      </c>
    </row>
    <row r="14" spans="1:7">
      <c r="A14" s="88"/>
      <c r="B14" s="108"/>
      <c r="C14" s="108"/>
      <c r="D14" s="88"/>
      <c r="E14" s="20"/>
      <c r="F14" s="21"/>
      <c r="G14" s="22"/>
    </row>
    <row r="16" spans="1:7">
      <c r="D16" s="19"/>
      <c r="E16" s="144" t="str">
        <f>Trantib!E19</f>
        <v>Kalaena Kiri, 13 Oktober 2021</v>
      </c>
      <c r="F16" s="137"/>
    </row>
    <row r="17" spans="3:6">
      <c r="C17" s="19" t="s">
        <v>22</v>
      </c>
      <c r="D17" s="19"/>
      <c r="E17" s="137" t="s">
        <v>23</v>
      </c>
      <c r="F17" s="137"/>
    </row>
    <row r="18" spans="3:6">
      <c r="C18" s="19" t="s">
        <v>140</v>
      </c>
      <c r="D18" s="19"/>
      <c r="E18" s="137" t="s">
        <v>158</v>
      </c>
      <c r="F18" s="137"/>
    </row>
    <row r="19" spans="3:6">
      <c r="C19" s="5"/>
      <c r="D19" s="19"/>
      <c r="E19" s="5"/>
    </row>
    <row r="20" spans="3:6">
      <c r="C20" s="5"/>
      <c r="D20" s="19"/>
      <c r="E20" s="5"/>
    </row>
    <row r="21" spans="3:6">
      <c r="C21" s="5"/>
      <c r="D21" s="19"/>
      <c r="E21" s="5"/>
    </row>
    <row r="22" spans="3:6">
      <c r="C22" s="103" t="s">
        <v>165</v>
      </c>
      <c r="D22" s="14"/>
      <c r="E22" s="138" t="s">
        <v>146</v>
      </c>
      <c r="F22" s="138"/>
    </row>
    <row r="23" spans="3:6">
      <c r="C23" s="5"/>
      <c r="E23" t="s">
        <v>159</v>
      </c>
    </row>
  </sheetData>
  <mergeCells count="13">
    <mergeCell ref="A1:G1"/>
    <mergeCell ref="A2:G2"/>
    <mergeCell ref="B5:C5"/>
    <mergeCell ref="E5:F5"/>
    <mergeCell ref="B6:C6"/>
    <mergeCell ref="E6:F6"/>
    <mergeCell ref="E18:F18"/>
    <mergeCell ref="E22:F22"/>
    <mergeCell ref="B10:C10"/>
    <mergeCell ref="B11:D11"/>
    <mergeCell ref="E16:F16"/>
    <mergeCell ref="E17:F17"/>
    <mergeCell ref="B13:C13"/>
  </mergeCells>
  <pageMargins left="0.46" right="0.25" top="0.42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Camat</vt:lpstr>
      <vt:lpstr>Camat (2)</vt:lpstr>
      <vt:lpstr>Sekcam</vt:lpstr>
      <vt:lpstr>Kasubag. Umum</vt:lpstr>
      <vt:lpstr>Kasubag. Perencanaan</vt:lpstr>
      <vt:lpstr>PMD</vt:lpstr>
      <vt:lpstr>Pemerintahan</vt:lpstr>
      <vt:lpstr>Trantib</vt:lpstr>
      <vt:lpstr>playanan Umum</vt:lpstr>
      <vt:lpstr>Camat!Print_Area</vt:lpstr>
      <vt:lpstr>'Camat (2)'!Print_Area</vt:lpstr>
      <vt:lpstr>'Kasubag. Perencanaan'!Print_Area</vt:lpstr>
      <vt:lpstr>'Kasubag. Umum'!Print_Area</vt:lpstr>
      <vt:lpstr>Pemerintahan!Print_Area</vt:lpstr>
      <vt:lpstr>'playanan Umum'!Print_Area</vt:lpstr>
      <vt:lpstr>PMD!Print_Area</vt:lpstr>
      <vt:lpstr>Sekcam!Print_Area</vt:lpstr>
      <vt:lpstr>Trantib!Print_Area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kantor camat kalaena</cp:lastModifiedBy>
  <cp:lastPrinted>2021-12-06T01:43:32Z</cp:lastPrinted>
  <dcterms:created xsi:type="dcterms:W3CDTF">2020-09-16T18:13:00Z</dcterms:created>
  <dcterms:modified xsi:type="dcterms:W3CDTF">2021-12-06T01:44:26Z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1033-11.2.0.9747</vt:lpwstr>
  </property>
</Properties>
</file>